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23" documentId="120_S{2AC9BD13-BADA-5192-A53E-5A8FF88502F6}" xr6:coauthVersionLast="47" xr6:coauthVersionMax="47" xr10:uidLastSave="{52D20F2A-AB03-49C9-BCCE-3F0C261E43C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B8"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G8" i="9"/>
  <c r="I8" i="9"/>
  <c r="J8" i="9"/>
  <c r="L8" i="9"/>
  <c r="B9" i="9"/>
  <c r="G9" i="9"/>
  <c r="I9" i="9"/>
  <c r="J9" i="9"/>
  <c r="L9" i="9"/>
  <c r="B10" i="9"/>
  <c r="G10" i="9"/>
  <c r="I10" i="9"/>
  <c r="J10" i="9"/>
  <c r="L10" i="9"/>
  <c r="B3" i="9"/>
  <c r="G3" i="9"/>
  <c r="I3" i="9"/>
  <c r="J3" i="9"/>
  <c r="L3"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<sst xmlns="http://schemas.openxmlformats.org/spreadsheetml/2006/main" count="180288" uniqueCount="39129">
  <si>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</si>
  <si>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</si>
  <si>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</si>
  <si>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</si>
  <si>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</si>
  <si>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</si>
  <si>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</si>
  <si>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</si>
  <si>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</si>
  <si>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</si>
  <si>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</si>
  <si>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</si>
  <si>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</si>
  <si>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</si>
  <si>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</si>
  <si>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</si>
  <si>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</si>
  <si>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</si>
  <si>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</si>
  <si>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</si>
  <si>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</si>
  <si>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</si>
  <si>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</si>
  <si>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</si>
  <si>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</si>
  <si>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</si>
  <si>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</si>
  <si>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</si>
  <si>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</si>
  <si>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</si>
  <si>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</si>
  <si>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</si>
  <si>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</si>
  <si>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</si>
  <si>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</si>
  <si>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</si>
  <si>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</si>
  <si>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</si>
  <si>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</si>
  <si>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</si>
  <si>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</si>
  <si>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</si>
  <si>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</si>
  <si>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</si>
  <si>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</si>
  <si>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</si>
  <si>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</si>
  <si>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</si>
  <si>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</si>
  <si>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</si>
  <si>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</si>
  <si>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</si>
  <si>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</si>
  <si>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</si>
  <si>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</si>
  <si>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</si>
  <si>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</si>
  <si>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</si>
  <si>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</si>
  <si>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</si>
  <si>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</si>
  <si>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</si>
  <si>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</si>
  <si>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</si>
  <si>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</si>
  <si>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</si>
  <si>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</si>
  <si>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</si>
  <si>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</si>
  <si>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</si>
  <si>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</si>
  <si>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</si>
  <si>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</si>
  <si>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</si>
  <si>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</si>
  <si>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</si>
  <si>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</si>
  <si>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</si>
  <si>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</si>
  <si>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</si>
  <si>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</si>
  <si>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</si>
  <si>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</si>
  <si>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</si>
  <si>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</si>
  <si>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</si>
  <si>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</si>
  <si>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</si>
  <si>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</si>
  <si>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</si>
  <si>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</si>
  <si>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</si>
  <si>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</si>
  <si>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</si>
  <si>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</si>
  <si>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</si>
  <si>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</si>
  <si>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</si>
  <si>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</si>
  <si>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</si>
  <si>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</si>
  <si>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</si>
  <si>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</si>
  <si>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</si>
  <si>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</si>
  <si>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</si>
  <si>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</si>
  <si>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</si>
  <si>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</si>
  <si>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</si>
  <si>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</si>
  <si>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</si>
  <si>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</si>
  <si>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</si>
  <si>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</si>
  <si>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</si>
  <si>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</si>
  <si>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</si>
  <si>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</si>
  <si>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</si>
  <si>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</si>
  <si>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</si>
  <si>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</si>
  <si>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</si>
  <si>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</si>
  <si>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</si>
  <si>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</si>
  <si>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</si>
  <si>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</si>
  <si>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</si>
  <si>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</si>
  <si>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</si>
  <si>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</si>
  <si>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</si>
  <si>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</si>
  <si>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</si>
  <si>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</si>
  <si>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</si>
  <si>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</si>
  <si>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</si>
  <si>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</si>
  <si>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</si>
  <si>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</si>
  <si>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</si>
  <si>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</si>
  <si>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</si>
  <si>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</si>
  <si>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</si>
  <si>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</si>
  <si>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</si>
  <si>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</si>
  <si>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</si>
  <si>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</si>
  <si>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</si>
  <si>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</si>
  <si>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</si>
  <si>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</si>
  <si>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</si>
  <si>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</si>
  <si>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</si>
  <si>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</si>
  <si>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</si>
  <si>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</si>
  <si>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</si>
  <si>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</si>
  <si>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</si>
  <si>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</si>
  <si>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</si>
  <si>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</si>
  <si>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</si>
  <si>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</si>
  <si>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</si>
  <si>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</si>
  <si>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</si>
  <si>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</si>
  <si>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</si>
  <si>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</si>
  <si>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</si>
  <si>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</si>
  <si>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</si>
  <si>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</si>
  <si>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</si>
  <si>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</si>
  <si>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</si>
  <si>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</si>
  <si>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</si>
  <si>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</si>
  <si>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</si>
  <si>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</si>
  <si>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</si>
  <si>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</si>
  <si>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</si>
  <si>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</si>
  <si>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</si>
  <si>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</si>
  <si>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</si>
  <si>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</si>
  <si>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</si>
  <si>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</si>
  <si>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</si>
  <si>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</si>
  <si>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</si>
  <si>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</si>
  <si>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</si>
  <si>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</si>
  <si>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</si>
  <si>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</si>
  <si>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</si>
  <si>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</si>
  <si>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</si>
  <si>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</si>
  <si>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</si>
  <si>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</si>
  <si>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</si>
  <si>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</si>
  <si>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</si>
  <si>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</si>
  <si>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</si>
  <si>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</si>
  <si>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</si>
  <si>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</si>
  <si>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</si>
  <si>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</si>
  <si>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</si>
  <si>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</si>
  <si>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</si>
  <si>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</si>
  <si>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</si>
  <si>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</si>
  <si>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</si>
  <si>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</si>
  <si>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</si>
  <si>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</si>
  <si>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</si>
  <si>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</si>
  <si>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</si>
  <si>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</si>
  <si>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</si>
  <si>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</si>
  <si>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</si>
  <si>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</si>
  <si>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</si>
  <si>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</si>
  <si>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</si>
  <si>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</si>
  <si>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</si>
  <si>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</si>
  <si>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</si>
  <si>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</si>
  <si>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</si>
  <si>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</si>
  <si>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</si>
  <si>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</si>
  <si>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</si>
  <si>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</si>
  <si>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</si>
  <si>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</si>
  <si>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</si>
  <si>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</si>
  <si>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</si>
  <si>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</si>
  <si>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</si>
  <si>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</si>
  <si>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</si>
  <si>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</si>
  <si>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</si>
  <si>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</si>
  <si>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</si>
  <si>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</si>
  <si>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</si>
  <si>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</si>
  <si>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</si>
  <si>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</si>
  <si>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</si>
  <si>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</si>
  <si>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</si>
  <si>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</si>
  <si>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</si>
  <si>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</si>
  <si>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</si>
  <si>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</si>
  <si>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</si>
  <si>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</si>
  <si>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</si>
  <si>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</si>
  <si>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</si>
  <si>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</si>
  <si>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</si>
  <si>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</si>
  <si>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</si>
  <si>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</si>
  <si>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</si>
  <si>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</si>
  <si>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</si>
  <si>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</si>
  <si>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</si>
  <si>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</si>
  <si>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</si>
  <si>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</si>
  <si>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</si>
  <si>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</si>
  <si>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</si>
  <si>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</si>
  <si>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</si>
  <si>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</si>
  <si>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</si>
  <si>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</si>
  <si>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</si>
  <si>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</si>
  <si>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</si>
  <si>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</si>
  <si>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</si>
  <si>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</si>
  <si>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</si>
  <si>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</si>
  <si>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</si>
  <si>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</si>
  <si>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</si>
  <si>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</si>
  <si>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</si>
  <si>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</si>
  <si>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</si>
  <si>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</si>
  <si>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</si>
  <si>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</si>
  <si>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</si>
  <si>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</si>
  <si>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</si>
  <si>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</si>
  <si>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</si>
  <si>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</si>
  <si>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</si>
  <si>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</si>
  <si>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</si>
  <si>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</si>
  <si>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</si>
  <si>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</si>
  <si>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</si>
  <si>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</si>
  <si>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</si>
  <si>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</si>
  <si>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</si>
  <si>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</si>
  <si>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</si>
  <si>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</si>
  <si>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</si>
  <si>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</si>
  <si>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</si>
  <si>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</si>
  <si>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</si>
  <si>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</si>
  <si>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</si>
  <si>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</si>
  <si>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</si>
  <si>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</si>
  <si>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</si>
  <si>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</si>
  <si>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</si>
  <si>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</si>
  <si>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</si>
  <si>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</si>
  <si>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</si>
  <si>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</si>
  <si>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</si>
  <si>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</si>
  <si>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</si>
  <si>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</si>
  <si>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</si>
  <si>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</si>
  <si>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</si>
  <si>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</si>
  <si>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</si>
  <si>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</si>
  <si>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</si>
  <si>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</si>
  <si>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</si>
  <si>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</si>
  <si>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</si>
  <si>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</si>
  <si>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</si>
  <si>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</si>
  <si>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</si>
  <si>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</si>
  <si>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</si>
  <si>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</si>
  <si>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</si>
  <si>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</si>
  <si>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</si>
  <si>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</si>
  <si>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</si>
  <si>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</si>
  <si>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</si>
  <si>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</si>
  <si>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</si>
  <si>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</si>
  <si>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</si>
  <si>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</si>
  <si>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</si>
  <si>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</si>
  <si>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</si>
  <si>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</si>
  <si>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</si>
  <si>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</si>
  <si>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</si>
  <si>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</si>
  <si>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</si>
  <si>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</si>
  <si>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</si>
  <si>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</si>
  <si>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</si>
  <si>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</si>
  <si>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</si>
  <si>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</si>
  <si>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</si>
  <si>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</si>
  <si>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</si>
  <si>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</si>
  <si>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</si>
  <si>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</si>
  <si>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</si>
  <si>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</si>
  <si>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</si>
  <si>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</si>
  <si>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</si>
  <si>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</si>
  <si>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</si>
  <si>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</si>
  <si>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</si>
  <si>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</si>
  <si>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</si>
  <si>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</si>
  <si>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</si>
  <si>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</si>
  <si>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</si>
  <si>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</si>
  <si>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</si>
  <si>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</si>
  <si>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</si>
  <si>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</si>
  <si>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</si>
  <si>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</si>
  <si>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</si>
  <si>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</si>
  <si>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</si>
  <si>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</si>
  <si>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</si>
  <si>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</si>
  <si>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</si>
  <si>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</si>
  <si>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</si>
  <si>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</si>
  <si>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</si>
  <si>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</si>
  <si>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</si>
  <si>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</si>
  <si>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</si>
  <si>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</si>
  <si>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</si>
  <si>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</si>
  <si>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</si>
  <si>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</si>
  <si>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</si>
  <si>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</si>
  <si>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</si>
  <si>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</si>
  <si>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</si>
  <si>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</si>
  <si>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</si>
  <si>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</si>
  <si>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</si>
  <si>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</si>
  <si>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</si>
  <si>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</si>
  <si>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</si>
  <si>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</si>
  <si>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</si>
  <si>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</si>
  <si>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</si>
  <si>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</si>
  <si>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</si>
  <si>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</si>
  <si>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</si>
  <si>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</si>
  <si>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</si>
  <si>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</si>
  <si>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</si>
  <si>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</si>
  <si>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</si>
  <si>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</si>
  <si>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</si>
  <si>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</si>
  <si>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</si>
  <si>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</si>
  <si>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</si>
  <si>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</si>
  <si>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</si>
  <si>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</si>
  <si>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</si>
  <si>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</si>
  <si>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</si>
  <si>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</si>
  <si>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</si>
  <si>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</si>
  <si>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</si>
  <si>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</si>
  <si>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</si>
  <si>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</si>
  <si>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</si>
  <si>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</si>
  <si>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</si>
  <si>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</si>
  <si>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</si>
  <si>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</si>
  <si>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</si>
  <si>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</si>
  <si>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</si>
  <si>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</si>
  <si>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</si>
  <si>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</si>
  <si>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</si>
  <si>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</si>
  <si>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</si>
  <si>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</si>
  <si>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</si>
  <si>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</si>
  <si>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</si>
  <si>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</si>
  <si>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</si>
  <si>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</si>
  <si>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</si>
  <si>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</si>
  <si>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</si>
  <si>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</si>
  <si>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</si>
  <si>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</si>
  <si>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</si>
  <si>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</si>
  <si>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</si>
  <si>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</si>
  <si>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</si>
  <si>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</si>
  <si>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</si>
  <si>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</si>
  <si>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</si>
  <si>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</si>
  <si>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</si>
  <si>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</si>
  <si>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</si>
  <si>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</si>
  <si>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</si>
  <si>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</si>
  <si>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</si>
  <si>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</si>
  <si>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</si>
  <si>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</si>
  <si>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</si>
  <si>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</si>
  <si>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</si>
  <si>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</si>
  <si>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</si>
  <si>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</si>
  <si>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</si>
  <si>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</si>
  <si>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</si>
  <si>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</si>
  <si>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</si>
  <si>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</si>
  <si>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</si>
  <si>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</si>
  <si>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</si>
  <si>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</si>
  <si>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</si>
  <si>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</si>
  <si>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</si>
  <si>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</si>
  <si>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</si>
  <si>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</si>
  <si>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</si>
  <si>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</si>
  <si>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</si>
  <si>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</si>
  <si>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</si>
  <si>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</si>
  <si>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</si>
  <si>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</si>
  <si>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</si>
  <si>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</si>
  <si>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</si>
  <si>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</si>
  <si>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</si>
  <si>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</si>
  <si>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</si>
  <si>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</si>
  <si>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</si>
  <si>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</si>
  <si>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</si>
  <si>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</si>
  <si>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</si>
  <si>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</si>
  <si>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</si>
  <si>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</si>
  <si>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</si>
  <si>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</si>
  <si>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</si>
  <si>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</si>
  <si>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</si>
  <si>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</si>
  <si>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</si>
  <si>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</si>
  <si>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</si>
  <si>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</si>
  <si>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</si>
  <si>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</si>
  <si>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</si>
  <si>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</si>
  <si>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</si>
  <si>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</si>
  <si>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</si>
  <si>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</si>
  <si>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</si>
  <si>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</si>
  <si>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</si>
  <si>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</si>
  <si>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</si>
  <si>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</si>
  <si>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</si>
  <si>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</si>
  <si>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</si>
  <si>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</si>
  <si>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</si>
  <si>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</si>
  <si>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</si>
  <si>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</si>
  <si>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</si>
  <si>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</si>
  <si>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</si>
  <si>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</si>
  <si>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</si>
  <si>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</si>
  <si>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</si>
  <si>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</si>
  <si>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</si>
  <si>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</si>
  <si>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</si>
  <si>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</si>
  <si>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</si>
  <si>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</si>
  <si>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</si>
  <si>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</si>
  <si>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</si>
  <si>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</si>
  <si>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</si>
  <si>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</si>
  <si>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</si>
  <si>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</si>
  <si>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</si>
  <si>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</si>
  <si>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</si>
  <si>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</si>
  <si>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</si>
  <si>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</si>
  <si>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</si>
  <si>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</si>
  <si>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</si>
  <si>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</si>
  <si>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</si>
  <si>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</si>
  <si>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</si>
  <si>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</si>
  <si>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</si>
  <si>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</si>
  <si>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</si>
  <si>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</si>
  <si>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</si>
  <si>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</si>
  <si>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</si>
  <si>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</si>
  <si>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</si>
  <si>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</si>
  <si>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</si>
  <si>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</si>
  <si>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</si>
  <si>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</si>
  <si>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</si>
  <si>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</si>
  <si>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</si>
  <si>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</si>
  <si>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</si>
  <si>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</si>
  <si>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</si>
  <si>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</si>
  <si>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</si>
  <si>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</si>
  <si>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</si>
  <si>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</si>
  <si>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</si>
  <si>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</si>
  <si>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</si>
  <si>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</si>
  <si>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</si>
  <si>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</si>
  <si>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</si>
  <si>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</si>
  <si>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</si>
  <si>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</si>
  <si>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</si>
  <si>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</si>
  <si>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</si>
  <si>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</si>
  <si>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</si>
  <si>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</si>
  <si>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</si>
  <si>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</si>
  <si>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</si>
  <si>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</si>
  <si>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</si>
  <si>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</si>
  <si>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</si>
  <si>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</si>
  <si>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</si>
  <si>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</si>
  <si>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</si>
  <si>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</si>
  <si>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</si>
  <si>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</si>
  <si>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</si>
  <si>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</si>
  <si>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</si>
  <si>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</si>
  <si>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</si>
  <si>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</si>
  <si>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</si>
  <si>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</si>
  <si>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</si>
  <si>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</si>
  <si>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</si>
  <si>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</si>
  <si>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</si>
  <si>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</si>
  <si>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</si>
  <si>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</si>
  <si>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</si>
  <si>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</si>
  <si>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</si>
  <si>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</si>
  <si>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</si>
  <si>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</si>
  <si>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</si>
  <si>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</si>
  <si>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</si>
  <si>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</si>
  <si>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</si>
  <si>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</si>
  <si>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</si>
  <si>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</si>
  <si>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</si>
  <si>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</si>
  <si>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</si>
  <si>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</si>
  <si>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</si>
  <si>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</si>
  <si>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</si>
  <si>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</si>
  <si>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</si>
  <si>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</si>
  <si>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</si>
  <si>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</si>
  <si>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</si>
  <si>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</si>
  <si>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</si>
  <si>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</si>
  <si>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</si>
  <si>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</si>
  <si>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</si>
  <si>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</si>
  <si>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</si>
  <si>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</si>
  <si>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</si>
  <si>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</si>
  <si>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</si>
  <si>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</si>
  <si>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</si>
  <si>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</si>
  <si>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</si>
  <si>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</si>
  <si>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</si>
  <si>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</si>
  <si>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</si>
  <si>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</si>
  <si>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</si>
  <si>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</si>
  <si>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</si>
  <si>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</si>
  <si>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</si>
  <si>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</si>
  <si>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</si>
  <si>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</si>
  <si>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</si>
  <si>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</si>
  <si>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</si>
  <si>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</si>
  <si>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</si>
  <si>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</si>
  <si>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</si>
  <si>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</si>
  <si>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</si>
  <si>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</si>
  <si>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</si>
  <si>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</si>
  <si>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</si>
  <si>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</si>
  <si>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</si>
  <si>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</si>
  <si>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</si>
  <si>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</si>
  <si>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</si>
  <si>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</si>
  <si>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</si>
  <si>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</si>
  <si>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</si>
  <si>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</si>
  <si>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</si>
  <si>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</si>
  <si>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</si>
  <si>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</si>
  <si>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</si>
  <si>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</si>
  <si>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</si>
  <si>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</si>
  <si>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</si>
  <si>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</si>
  <si>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</si>
  <si>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</si>
  <si>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</si>
  <si>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</si>
  <si>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</si>
  <si>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</si>
  <si>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</si>
  <si>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</si>
  <si>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</si>
  <si>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</si>
  <si>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</si>
  <si>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</si>
  <si>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</si>
  <si>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</si>
  <si>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</si>
  <si>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</si>
  <si>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</si>
  <si>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</si>
  <si>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</si>
  <si>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</si>
  <si>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</si>
  <si>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</si>
  <si>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</si>
  <si>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</si>
  <si>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</si>
  <si>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</si>
  <si>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</si>
  <si>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</si>
  <si>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</si>
  <si>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</si>
  <si>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</si>
  <si>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</si>
  <si>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</si>
  <si>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</si>
  <si>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</si>
  <si>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</si>
  <si>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</si>
  <si>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</si>
  <si>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</si>
  <si>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</si>
  <si>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</si>
  <si>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</si>
  <si>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</si>
  <si>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</si>
  <si>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</si>
  <si>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</si>
  <si>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</si>
  <si>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</si>
  <si>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</si>
  <si>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</si>
  <si>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</si>
  <si>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</si>
  <si>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</si>
  <si>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</si>
  <si>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</si>
  <si>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</si>
  <si>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</si>
  <si>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</si>
  <si>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</si>
  <si>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</si>
  <si>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</si>
  <si>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</si>
  <si>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</si>
  <si>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</si>
  <si>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</si>
  <si>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</si>
  <si>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</si>
  <si>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</si>
  <si>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</si>
  <si>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</si>
  <si>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</si>
  <si>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</si>
  <si>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</si>
  <si>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</si>
  <si>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</si>
  <si>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</si>
  <si>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</si>
  <si>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</si>
  <si>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</si>
  <si>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</si>
  <si>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</si>
  <si>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</si>
  <si>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</si>
  <si>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</si>
  <si>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</si>
  <si>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</si>
  <si>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</si>
  <si>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</si>
  <si>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</si>
  <si>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</si>
  <si>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</si>
  <si>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</si>
  <si>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</si>
  <si>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</si>
  <si>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</si>
  <si>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</si>
  <si>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</si>
  <si>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</si>
  <si>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</si>
  <si>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</si>
  <si>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</si>
  <si>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</si>
  <si>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</si>
  <si>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</si>
  <si>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</si>
  <si>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</si>
  <si>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</si>
  <si>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</si>
  <si>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</si>
  <si>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</si>
  <si>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</si>
  <si>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</si>
  <si>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</si>
  <si>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</si>
  <si>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</si>
  <si>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</si>
  <si>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</si>
  <si>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</si>
  <si>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</si>
  <si>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</si>
  <si>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</si>
  <si>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</si>
  <si>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</si>
  <si>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</si>
  <si>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</si>
  <si>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</si>
  <si>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</si>
  <si>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</si>
  <si>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</si>
  <si>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</si>
  <si>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</si>
  <si>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</si>
  <si>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</si>
  <si>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</si>
  <si>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</si>
  <si>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</si>
  <si>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</si>
  <si>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</si>
  <si>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</si>
  <si>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</si>
  <si>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</si>
  <si>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</si>
  <si>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</si>
  <si>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</si>
  <si>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</si>
  <si>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</si>
  <si>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</si>
  <si>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</si>
  <si>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</si>
  <si>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</si>
  <si>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</si>
  <si>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</si>
  <si>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</si>
  <si>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</si>
  <si>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</si>
  <si>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</si>
  <si>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</si>
  <si>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</si>
  <si>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</si>
  <si>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</si>
  <si>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</si>
  <si>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</si>
  <si>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</si>
  <si>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</si>
  <si>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</si>
  <si>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</si>
  <si>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</si>
  <si>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</si>
  <si>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</si>
  <si>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</si>
  <si>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</si>
  <si>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</si>
  <si>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</si>
  <si>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</si>
  <si>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</si>
  <si>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</si>
  <si>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</si>
  <si>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</si>
  <si>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</si>
  <si>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</si>
  <si>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</si>
  <si>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</si>
  <si>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</si>
  <si>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</si>
  <si>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</si>
  <si>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</si>
  <si>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</si>
  <si>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</si>
  <si>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</si>
  <si>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</si>
  <si>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</si>
  <si>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</si>
  <si>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</si>
  <si>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</si>
  <si>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</si>
  <si>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</si>
  <si>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</si>
  <si>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</si>
  <si>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</si>
  <si>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</si>
  <si>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</si>
  <si>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</si>
  <si>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</si>
  <si>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</si>
  <si>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</si>
  <si>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</si>
  <si>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</si>
  <si>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</si>
  <si>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</si>
  <si>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</si>
  <si>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</si>
  <si>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</si>
  <si>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</si>
  <si>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</si>
  <si>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</si>
  <si>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</si>
  <si>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</si>
  <si>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</si>
  <si>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</si>
  <si>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</si>
  <si>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</si>
  <si>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</si>
  <si>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</si>
  <si>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</si>
  <si>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</si>
  <si>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</si>
  <si>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</si>
  <si>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</si>
  <si>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</si>
  <si>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</si>
  <si>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</si>
  <si>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</si>
  <si>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</si>
  <si>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</si>
  <si>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</si>
  <si>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</si>
  <si>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</si>
  <si>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</si>
  <si>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</si>
  <si>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</si>
  <si>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</si>
  <si>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</si>
  <si>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</si>
  <si>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</si>
  <si>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</si>
  <si>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</si>
  <si>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</si>
  <si>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</si>
  <si>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</si>
  <si>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</si>
  <si>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</si>
  <si>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</si>
  <si>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</si>
  <si>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</si>
  <si>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</si>
  <si>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</si>
  <si>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</si>
  <si>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</si>
  <si>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</si>
  <si>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</si>
  <si>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</si>
  <si>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</si>
  <si>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</si>
  <si>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</si>
  <si>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</si>
  <si>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</si>
  <si>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</si>
  <si>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</si>
  <si>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</si>
  <si>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</si>
  <si>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</si>
  <si>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</si>
  <si>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</si>
  <si>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</si>
  <si>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</si>
  <si>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</si>
  <si>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</si>
  <si>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</si>
  <si>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</si>
  <si>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</si>
  <si>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</si>
  <si>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</si>
  <si>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</si>
  <si>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</si>
  <si>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</si>
  <si>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</si>
  <si>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</si>
  <si>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</si>
  <si>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</si>
  <si>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</si>
  <si>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</si>
  <si>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</si>
  <si>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</si>
  <si>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</si>
  <si>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</si>
  <si>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</si>
  <si>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</si>
  <si>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</si>
  <si>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</si>
  <si>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</si>
  <si>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</si>
  <si>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</si>
  <si>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</si>
  <si>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</si>
  <si>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</si>
  <si>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</si>
  <si>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</si>
  <si>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</si>
  <si>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</si>
  <si>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</si>
  <si>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</si>
  <si>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</si>
  <si>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</si>
  <si>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</si>
  <si>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</si>
  <si>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</si>
  <si>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</si>
  <si>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</si>
  <si>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</si>
  <si>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</si>
  <si>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</si>
  <si>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</si>
  <si>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</si>
  <si>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</si>
  <si>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</si>
  <si>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</si>
  <si>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</si>
  <si>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</si>
  <si>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</si>
  <si>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</si>
  <si>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</si>
  <si>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</si>
  <si>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</si>
  <si>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</si>
  <si>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</si>
  <si>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</si>
  <si>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</si>
  <si>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</si>
  <si>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</si>
  <si>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</si>
  <si>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</si>
  <si>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</si>
  <si>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</si>
  <si>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</si>
  <si>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</si>
  <si>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</si>
  <si>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</si>
  <si>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</si>
  <si>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</si>
  <si>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</si>
  <si>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</si>
  <si>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</si>
  <si>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</si>
  <si>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</si>
  <si>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</si>
  <si>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</si>
  <si>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</si>
  <si>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</si>
  <si>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</si>
  <si>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</si>
  <si>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</si>
  <si>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</si>
  <si>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</si>
  <si>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</si>
  <si>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</si>
  <si>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</si>
  <si>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</si>
  <si>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</si>
  <si>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</si>
  <si>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</si>
  <si>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</si>
  <si>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</si>
  <si>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</si>
  <si>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</si>
  <si>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</si>
  <si>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</si>
  <si>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</si>
  <si>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</si>
  <si>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</si>
  <si>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</si>
  <si>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</si>
  <si>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</si>
  <si>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</si>
  <si>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</si>
  <si>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</si>
  <si>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</si>
  <si>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</si>
  <si>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</si>
  <si>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</si>
  <si>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</si>
  <si>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</si>
  <si>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</si>
  <si>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</si>
  <si>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</si>
  <si>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</si>
  <si>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</si>
  <si>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</si>
  <si>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</si>
  <si>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</si>
  <si>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</si>
  <si>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</si>
  <si>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</si>
  <si>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</si>
  <si>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</si>
  <si>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</si>
  <si>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</si>
  <si>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</si>
  <si>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</si>
  <si>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</si>
  <si>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</si>
  <si>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</si>
  <si>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</si>
  <si>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</si>
  <si>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</si>
  <si>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</si>
  <si>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</si>
  <si>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</si>
  <si>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</si>
  <si>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</si>
  <si>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</si>
  <si>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</si>
  <si>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</si>
  <si>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</si>
  <si>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</si>
  <si>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</si>
  <si>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</si>
  <si>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</si>
  <si>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</si>
  <si>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</si>
  <si>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</si>
  <si>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</si>
  <si>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</si>
  <si>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</si>
  <si>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</si>
  <si>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</si>
  <si>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</si>
  <si>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</si>
  <si>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</si>
  <si>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</si>
  <si>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</si>
  <si>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</si>
  <si>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</si>
  <si>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</si>
  <si>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</si>
  <si>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</si>
  <si>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</si>
  <si>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</si>
  <si>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</si>
  <si>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</si>
  <si>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</si>
  <si>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</si>
  <si>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</si>
  <si>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</si>
  <si>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</si>
  <si>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</si>
  <si>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</si>
  <si>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</si>
  <si>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</si>
  <si>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</si>
  <si>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</si>
  <si>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</si>
  <si>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</si>
  <si>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</si>
  <si>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</si>
  <si>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</si>
  <si>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</si>
  <si>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</si>
  <si>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</si>
  <si>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</si>
  <si>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</si>
  <si>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</si>
  <si>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</si>
  <si>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</si>
  <si>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</si>
  <si>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</si>
  <si>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</si>
  <si>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</si>
  <si>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</si>
  <si>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</si>
  <si>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</si>
  <si>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</si>
  <si>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</si>
  <si>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</si>
  <si>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</si>
  <si>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</si>
  <si>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</si>
  <si>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</si>
  <si>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</si>
  <si>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</si>
  <si>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</si>
  <si>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</si>
  <si>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</si>
  <si>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</si>
  <si>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</si>
  <si>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</si>
  <si>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</si>
  <si>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</si>
  <si>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</si>
  <si>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</si>
  <si>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</si>
  <si>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</si>
  <si>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</si>
  <si>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</si>
  <si>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</si>
  <si>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</si>
  <si>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</si>
  <si>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</si>
  <si>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</si>
  <si>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</si>
  <si>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</si>
  <si>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</si>
  <si>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</si>
  <si>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</si>
  <si>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</si>
  <si>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</si>
  <si>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</si>
  <si>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</si>
  <si>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</si>
  <si>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</si>
  <si>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</si>
  <si>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</si>
  <si>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</si>
  <si>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</si>
  <si>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</si>
  <si>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</si>
  <si>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</si>
  <si>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</si>
  <si>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</si>
  <si>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</si>
  <si>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</si>
  <si>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</si>
  <si>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</si>
  <si>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</si>
  <si>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</si>
  <si>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</si>
  <si>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</si>
  <si>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</si>
  <si>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</si>
  <si>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</si>
  <si>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</si>
  <si>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</si>
  <si>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</si>
  <si>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</si>
  <si>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</si>
  <si>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</si>
  <si>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</si>
  <si>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</si>
  <si>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</si>
  <si>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</si>
  <si>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</si>
  <si>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</si>
  <si>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</si>
  <si>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</si>
  <si>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</si>
  <si>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</si>
  <si>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</si>
  <si>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</si>
  <si>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</si>
  <si>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</si>
  <si>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</si>
  <si>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</si>
  <si>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</si>
  <si>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</si>
  <si>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</si>
  <si>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</si>
  <si>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</si>
  <si>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</si>
  <si>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</si>
  <si>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</si>
  <si>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</si>
  <si>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</si>
  <si>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</si>
  <si>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</si>
  <si>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</si>
  <si>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</si>
  <si>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</si>
  <si>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</si>
  <si>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</si>
  <si>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</si>
  <si>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</si>
  <si>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</si>
  <si>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</si>
  <si>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</si>
  <si>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</si>
  <si>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</si>
  <si>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</si>
  <si>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</si>
  <si>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</si>
  <si>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</si>
  <si>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</si>
  <si>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</si>
  <si>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</si>
  <si>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</si>
  <si>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</si>
  <si>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</si>
  <si>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</si>
  <si>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</si>
  <si>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</si>
  <si>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</si>
  <si>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</si>
  <si>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</si>
  <si>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</si>
  <si>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</si>
  <si>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</si>
  <si>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</si>
  <si>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</si>
  <si>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</si>
  <si>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</si>
  <si>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</si>
  <si>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</si>
  <si>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</si>
  <si>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</si>
  <si>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</si>
  <si>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</si>
  <si>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</si>
  <si>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</si>
  <si>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</si>
  <si>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</si>
  <si>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</si>
  <si>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</si>
  <si>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</si>
  <si>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</si>
  <si>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</si>
  <si>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</si>
  <si>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</si>
  <si>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</si>
  <si>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</si>
  <si>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</si>
  <si>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</si>
  <si>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</si>
  <si>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</si>
  <si>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</si>
  <si>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</si>
  <si>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</si>
  <si>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</si>
  <si>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</si>
  <si>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</si>
  <si>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</si>
  <si>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</si>
  <si>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</si>
  <si>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</si>
  <si>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</si>
  <si>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</si>
  <si>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</si>
  <si>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</si>
  <si>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</si>
  <si>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</si>
  <si>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</si>
  <si>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</si>
  <si>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</si>
  <si>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</si>
  <si>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</si>
  <si>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</si>
  <si>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</si>
  <si>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</si>
  <si>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</si>
  <si>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</si>
  <si>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</si>
  <si>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</si>
  <si>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</si>
  <si>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</si>
  <si>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</si>
  <si>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</si>
  <si>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</si>
  <si>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</si>
  <si>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</si>
  <si>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</si>
  <si>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</si>
  <si>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</si>
  <si>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</si>
  <si>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</si>
  <si>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</si>
  <si>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</si>
  <si>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</si>
  <si>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</si>
  <si>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</si>
  <si>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</si>
  <si>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</si>
  <si>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</si>
  <si>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</si>
  <si>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</si>
  <si>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</si>
  <si>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</si>
  <si>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</si>
  <si>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</si>
  <si>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</si>
  <si>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</si>
  <si>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</si>
  <si>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</si>
  <si>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</si>
  <si>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</si>
  <si>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</si>
  <si>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</si>
  <si>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</si>
  <si>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</si>
  <si>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</si>
  <si>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</si>
  <si>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</si>
  <si>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</si>
  <si>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</si>
  <si>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</si>
  <si>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</si>
  <si>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</si>
  <si>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</si>
  <si>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</si>
  <si>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</si>
  <si>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</si>
  <si>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</si>
  <si>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</si>
  <si>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</si>
  <si>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</si>
  <si>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</si>
  <si>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</si>
  <si>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</si>
  <si>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</si>
  <si>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</si>
  <si>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</si>
  <si>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</si>
  <si>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</si>
  <si>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</si>
  <si>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</si>
  <si>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</si>
  <si>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</si>
  <si>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</si>
  <si>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</si>
  <si>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</si>
  <si>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</si>
  <si>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</si>
  <si>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</si>
  <si>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</si>
  <si>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</si>
  <si>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</si>
  <si>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</si>
  <si>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</si>
  <si>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</si>
  <si>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</si>
  <si>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</si>
  <si>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</si>
  <si>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</si>
  <si>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</si>
  <si>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</si>
  <si>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</si>
  <si>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</si>
  <si>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</si>
  <si>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</si>
  <si>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</si>
  <si>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</si>
  <si>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</si>
  <si>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</si>
  <si>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</si>
  <si>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</si>
  <si>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</si>
  <si>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</si>
  <si>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</si>
  <si>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</si>
  <si>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</si>
  <si>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</si>
  <si>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</si>
  <si>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</si>
  <si>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</si>
  <si>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</si>
  <si>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</si>
  <si>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</si>
  <si>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</si>
  <si>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</si>
  <si>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</si>
  <si>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</si>
  <si>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</si>
  <si>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</si>
  <si>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</si>
  <si>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</si>
  <si>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</si>
  <si>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</si>
  <si>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</si>
  <si>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</si>
  <si>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</si>
  <si>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</si>
  <si>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</si>
  <si>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</si>
  <si>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</si>
  <si>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</si>
  <si>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</si>
  <si>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</si>
  <si>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</si>
  <si>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</si>
  <si>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</si>
  <si>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</si>
  <si>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</si>
  <si>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</si>
  <si>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</si>
  <si>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</si>
  <si>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</si>
  <si>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</si>
  <si>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</si>
  <si>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</si>
  <si>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</si>
  <si>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</si>
  <si>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</si>
  <si>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</si>
  <si>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</si>
  <si>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</si>
  <si>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</si>
  <si>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</si>
  <si>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</si>
  <si>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</si>
  <si>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</si>
  <si>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</si>
  <si>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</si>
  <si>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</si>
  <si>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</si>
  <si>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</si>
  <si>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</si>
  <si>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</si>
  <si>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</si>
  <si>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</si>
  <si>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</si>
  <si>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</si>
  <si>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</si>
  <si>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</si>
  <si>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</si>
  <si>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</si>
  <si>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</si>
  <si>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</si>
  <si>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</si>
  <si>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</si>
  <si>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</si>
  <si>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</si>
  <si>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</si>
  <si>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</si>
  <si>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</si>
  <si>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</si>
  <si>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</si>
  <si>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</si>
  <si>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</si>
  <si>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</si>
  <si>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</si>
  <si>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</si>
  <si>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</si>
  <si>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</si>
  <si>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</si>
  <si>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</si>
  <si>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</si>
  <si>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</si>
  <si>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</si>
  <si>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</si>
  <si>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</si>
  <si>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</si>
  <si>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</si>
  <si>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</si>
  <si>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</si>
  <si>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</si>
  <si>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</si>
  <si>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</si>
  <si>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</si>
  <si>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</si>
  <si>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</si>
  <si>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</si>
  <si>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</si>
  <si>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</si>
  <si>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</si>
  <si>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</si>
  <si>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</si>
  <si>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</si>
  <si>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</si>
  <si>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</si>
  <si>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</si>
  <si>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</si>
  <si>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</si>
  <si>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</si>
  <si>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</si>
  <si>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</si>
  <si>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</si>
  <si>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</si>
  <si>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</si>
  <si>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</si>
  <si>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</si>
  <si>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</si>
  <si>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</si>
  <si>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</si>
  <si>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</si>
  <si>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</si>
  <si>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</si>
  <si>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</si>
  <si>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</si>
  <si>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</si>
  <si>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</si>
  <si>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</si>
  <si>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</si>
  <si>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</si>
  <si>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</si>
  <si>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</si>
  <si>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</si>
  <si>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</si>
  <si>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</si>
  <si>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</si>
  <si>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</si>
  <si>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</si>
  <si>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</si>
  <si>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</si>
  <si>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</si>
  <si>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</si>
  <si>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</si>
  <si>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</si>
  <si>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</si>
  <si>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</si>
  <si>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</si>
  <si>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</si>
  <si>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</si>
  <si>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</si>
  <si>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</si>
  <si>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</si>
  <si>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</si>
  <si>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</si>
  <si>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</si>
  <si>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</si>
  <si>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</si>
  <si>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</si>
  <si>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</si>
  <si>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</si>
  <si>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</si>
  <si>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</si>
  <si>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</si>
  <si>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</si>
  <si>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</si>
  <si>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</si>
  <si>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</si>
  <si>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</si>
  <si>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</si>
  <si>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</si>
  <si>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</si>
  <si>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</si>
  <si>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</si>
  <si>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</si>
  <si>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</si>
  <si>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</si>
  <si>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</si>
  <si>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</si>
  <si>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</si>
  <si>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</si>
  <si>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</si>
  <si>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</si>
  <si>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</si>
  <si>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</si>
  <si>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</si>
  <si>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</si>
  <si>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</si>
  <si>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</si>
  <si>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</si>
  <si>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</si>
  <si>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</si>
  <si>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</si>
  <si>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</si>
  <si>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</si>
  <si>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</si>
  <si>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</si>
  <si>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</si>
  <si>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</si>
  <si>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</si>
  <si>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</si>
  <si>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</si>
  <si>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</si>
  <si>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</si>
  <si>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</si>
  <si>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</si>
  <si>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</si>
  <si>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</si>
  <si>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</si>
  <si>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</si>
  <si>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</si>
  <si>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</si>
  <si>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</si>
  <si>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</si>
  <si>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</si>
  <si>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</si>
  <si>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</si>
  <si>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</si>
  <si>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</si>
  <si>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</si>
  <si>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</si>
  <si>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</si>
  <si>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</si>
  <si>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</si>
  <si>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</si>
  <si>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</si>
  <si>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</si>
  <si>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</si>
  <si>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</si>
  <si>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</si>
  <si>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</si>
  <si>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</si>
  <si>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</si>
  <si>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</si>
  <si>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</si>
  <si>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</si>
  <si>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</si>
  <si>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</si>
  <si>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</si>
  <si>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</si>
  <si>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</si>
  <si>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</si>
  <si>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</si>
  <si>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</si>
  <si>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</si>
  <si>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</si>
  <si>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</si>
  <si>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</si>
  <si>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</si>
  <si>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</si>
  <si>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</si>
  <si>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</si>
  <si>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</si>
  <si>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</si>
  <si>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</si>
  <si>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</si>
  <si>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</si>
  <si>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</si>
  <si>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</si>
  <si>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</si>
  <si>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</si>
  <si>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</si>
  <si>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</si>
  <si>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</si>
  <si>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</si>
  <si>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</si>
  <si>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</si>
  <si>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</si>
  <si>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</si>
  <si>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</si>
  <si>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</si>
  <si>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</si>
  <si>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</si>
  <si>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</si>
  <si>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</si>
  <si>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</si>
  <si>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</si>
  <si>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</si>
  <si>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</si>
  <si>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</si>
  <si>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</si>
  <si>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</si>
  <si>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</si>
  <si>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</si>
  <si>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</si>
  <si>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</si>
  <si>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</si>
  <si>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</si>
  <si>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</si>
  <si>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</si>
  <si>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</si>
  <si>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</si>
  <si>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</si>
  <si>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</si>
  <si>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</si>
  <si>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</si>
  <si>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</si>
  <si>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</si>
  <si>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</si>
  <si>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</si>
  <si>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</si>
  <si>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</si>
  <si>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</si>
  <si>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</si>
  <si>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</si>
  <si>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</si>
  <si>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</si>
  <si>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</si>
  <si>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</si>
  <si>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</si>
  <si>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</si>
  <si>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</si>
  <si>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</si>
  <si>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</si>
  <si>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</si>
  <si>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</si>
  <si>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</si>
  <si>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</si>
  <si>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</si>
  <si>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</si>
  <si>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</si>
  <si>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</si>
  <si>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</si>
  <si>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</si>
  <si>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</si>
  <si>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</si>
  <si>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</si>
  <si>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</si>
  <si>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</si>
  <si>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</si>
  <si>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</si>
  <si>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</si>
  <si>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</si>
  <si>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</si>
  <si>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</si>
  <si>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</si>
  <si>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</si>
  <si>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</si>
  <si>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</si>
  <si>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</si>
  <si>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</si>
  <si>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</si>
  <si>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</si>
  <si>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</si>
  <si>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</si>
  <si>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</si>
  <si>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</si>
  <si>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</si>
  <si>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</si>
  <si>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</si>
  <si>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</si>
  <si>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</si>
  <si>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</si>
  <si>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</si>
  <si>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</si>
  <si>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</si>
  <si>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</si>
  <si>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</si>
  <si>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</si>
  <si>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</si>
  <si>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</si>
  <si>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</si>
  <si>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</si>
  <si>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</si>
  <si>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</si>
  <si>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</si>
  <si>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</si>
  <si>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</si>
  <si>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</si>
  <si>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</si>
  <si>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</si>
  <si>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</si>
  <si>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</si>
  <si>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</si>
  <si>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</si>
  <si>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</si>
  <si>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</si>
  <si>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</si>
  <si>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</si>
  <si>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</si>
  <si>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</si>
  <si>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</si>
  <si>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</si>
  <si>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</si>
  <si>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</si>
  <si>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</si>
  <si>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</si>
  <si>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</si>
  <si>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</si>
  <si>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</si>
  <si>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</si>
  <si>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</si>
  <si>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</si>
  <si>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</si>
  <si>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</si>
  <si>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</si>
  <si>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</si>
  <si>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</si>
  <si>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</si>
  <si>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</si>
  <si>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</si>
  <si>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</si>
  <si>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</si>
  <si>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</si>
  <si>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</si>
  <si>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</si>
  <si>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</si>
  <si>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</si>
  <si>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</si>
  <si>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</si>
  <si>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</si>
  <si>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</si>
  <si>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</si>
  <si>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</si>
  <si>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</si>
  <si>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</si>
  <si>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</si>
  <si>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</si>
  <si>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</si>
  <si>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</si>
  <si>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</si>
  <si>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</si>
  <si>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</si>
  <si>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</si>
  <si>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</si>
  <si>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</si>
  <si>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</si>
  <si>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</si>
  <si>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</si>
  <si>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</si>
  <si>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</si>
  <si>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</si>
  <si>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</si>
  <si>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</si>
  <si>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</si>
  <si>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</si>
  <si>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</si>
  <si>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</si>
  <si>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</si>
  <si>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</si>
  <si>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</si>
  <si>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</si>
  <si>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</si>
  <si>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</si>
  <si>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</si>
  <si>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</si>
  <si>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</si>
  <si>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</si>
  <si>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</si>
  <si>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</si>
  <si>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</si>
  <si>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</si>
  <si>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</si>
  <si>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</si>
  <si>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</si>
  <si>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</si>
  <si>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</si>
  <si>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</si>
  <si>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</si>
  <si>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</si>
  <si>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</si>
  <si>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</si>
  <si>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</si>
  <si>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</si>
  <si>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</si>
  <si>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</si>
  <si>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</si>
  <si>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</si>
  <si>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</si>
  <si>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</si>
  <si>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</si>
  <si>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</si>
  <si>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</si>
  <si>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</si>
  <si>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</si>
  <si>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</si>
  <si>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</si>
  <si>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</si>
  <si>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</si>
  <si>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</si>
  <si>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</si>
  <si>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</si>
  <si>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</si>
  <si>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</si>
  <si>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</si>
  <si>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</si>
  <si>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</si>
  <si>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</si>
  <si>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</si>
  <si>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</si>
  <si>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</si>
  <si>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</si>
  <si>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</si>
  <si>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</si>
  <si>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</si>
  <si>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</si>
  <si>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</si>
  <si>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</si>
  <si>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</si>
  <si>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</si>
  <si>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</si>
  <si>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</si>
  <si>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</si>
  <si>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</si>
  <si>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</si>
  <si>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</si>
  <si>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</si>
  <si>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</si>
  <si>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</si>
  <si>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</si>
  <si>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</si>
  <si>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</si>
  <si>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</si>
  <si>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</si>
  <si>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</si>
  <si>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</si>
  <si>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</si>
  <si>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</si>
  <si>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</si>
  <si>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</si>
  <si>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</si>
  <si>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</si>
  <si>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</si>
  <si>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</si>
  <si>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</si>
  <si>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</si>
  <si>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</si>
  <si>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</si>
  <si>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</si>
  <si>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</si>
  <si>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</si>
  <si>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</si>
  <si>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</si>
  <si>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</si>
  <si>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</si>
  <si>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</si>
  <si>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</si>
  <si>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</si>
  <si>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</si>
  <si>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</si>
  <si>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</si>
  <si>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</si>
  <si>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</si>
  <si>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</si>
  <si>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</si>
  <si>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</si>
  <si>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</si>
  <si>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</si>
  <si>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</si>
  <si>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</si>
  <si>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</si>
  <si>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</si>
  <si>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</si>
  <si>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</si>
  <si>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</si>
  <si>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</si>
  <si>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</si>
  <si>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</si>
  <si>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</si>
  <si>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</si>
  <si>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</si>
  <si>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</si>
  <si>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</si>
  <si>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</si>
  <si>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</si>
  <si>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</si>
  <si>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</si>
  <si>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</si>
  <si>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</si>
  <si>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</si>
  <si>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</si>
  <si>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</si>
  <si>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</si>
  <si>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</si>
  <si>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</si>
  <si>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</si>
  <si>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</si>
  <si>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</si>
  <si>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</si>
  <si>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</si>
  <si>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</si>
  <si>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</si>
  <si>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</si>
  <si>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</si>
  <si>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</si>
  <si>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</si>
  <si>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</si>
  <si>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</si>
  <si>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</si>
  <si>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</si>
  <si>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</si>
  <si>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</si>
  <si>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</si>
  <si>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</si>
  <si>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</si>
  <si>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</si>
  <si>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</si>
  <si>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</si>
  <si>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</si>
  <si>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</si>
  <si>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</si>
  <si>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</si>
  <si>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</si>
  <si>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</si>
  <si>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</si>
  <si>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</si>
  <si>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</si>
  <si>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</si>
  <si>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</si>
  <si>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</si>
  <si>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</si>
  <si>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</si>
  <si>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</si>
  <si>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</si>
  <si>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</si>
  <si>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</si>
  <si>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</si>
  <si>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</si>
  <si>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</si>
  <si>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</si>
  <si>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</si>
  <si>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</si>
  <si>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</si>
  <si>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</si>
  <si>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</si>
  <si>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</si>
  <si>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</si>
  <si>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</si>
  <si>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</si>
  <si>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</si>
  <si>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</si>
  <si>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</si>
  <si>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</si>
  <si>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</si>
  <si>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</si>
  <si>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</si>
  <si>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</si>
  <si>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</si>
  <si>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</si>
  <si>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</si>
  <si>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</si>
  <si>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</si>
  <si>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</si>
  <si>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</si>
  <si>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</si>
  <si>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</si>
  <si>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</si>
  <si>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</si>
  <si>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</si>
  <si>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</si>
  <si>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</si>
  <si>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</si>
  <si>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</si>
  <si>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</si>
  <si>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</si>
  <si>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</si>
  <si>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</si>
  <si>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</si>
  <si>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</si>
  <si>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</si>
  <si>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</si>
  <si>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</si>
  <si>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</si>
  <si>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</si>
  <si>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</si>
  <si>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</si>
  <si>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</si>
  <si>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</si>
  <si>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</si>
  <si>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</si>
  <si>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</si>
  <si>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</si>
  <si>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</si>
  <si>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</si>
  <si>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</si>
  <si>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</si>
  <si>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</si>
  <si>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</si>
  <si>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</si>
  <si>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</si>
  <si>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</si>
  <si>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</si>
  <si>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</si>
  <si>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</si>
  <si>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</si>
  <si>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</si>
  <si>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</si>
  <si>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</si>
  <si>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</si>
  <si>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</si>
  <si>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</si>
  <si>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</si>
  <si>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</si>
  <si>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</si>
  <si>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</si>
  <si>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</si>
  <si>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</si>
  <si>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</si>
  <si>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</si>
  <si>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</si>
  <si>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</si>
  <si>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</si>
  <si>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</si>
  <si>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</si>
  <si>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</si>
  <si>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</si>
  <si>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</si>
  <si>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</si>
  <si>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</si>
  <si>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</si>
  <si>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</si>
  <si>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</si>
  <si>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</si>
  <si>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</si>
  <si>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</si>
  <si>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</si>
  <si>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</si>
  <si>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</si>
  <si>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</si>
  <si>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</si>
  <si>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</si>
  <si>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</si>
  <si>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</si>
  <si>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</si>
  <si>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</si>
  <si>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</si>
  <si>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</si>
  <si>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</si>
  <si>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</si>
  <si>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</si>
  <si>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</si>
  <si>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</si>
  <si>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</si>
  <si>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</si>
  <si>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</si>
  <si>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</si>
  <si>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</si>
  <si>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</si>
  <si>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</si>
  <si>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</si>
  <si>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</si>
  <si>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</si>
  <si>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</si>
  <si>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</si>
  <si>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</si>
  <si>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</si>
  <si>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</si>
  <si>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</si>
  <si>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</si>
  <si>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</si>
  <si>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</si>
  <si>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</si>
  <si>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</si>
  <si>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</si>
  <si>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</si>
  <si>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</si>
  <si>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</si>
  <si>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</si>
  <si>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</si>
  <si>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</si>
  <si>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</si>
  <si>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</si>
  <si>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</si>
  <si>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</si>
  <si>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</si>
  <si>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</si>
  <si>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</si>
  <si>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</si>
  <si>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</si>
  <si>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</si>
  <si>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</si>
  <si>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</si>
  <si>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</si>
  <si>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</si>
  <si>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</si>
  <si>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</si>
  <si>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</si>
  <si>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</si>
  <si>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</si>
  <si>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</si>
  <si>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</si>
  <si>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</si>
  <si>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</si>
  <si>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</si>
  <si>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</si>
  <si>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</si>
  <si>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</si>
  <si>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</si>
  <si>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</si>
  <si>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</si>
  <si>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</si>
  <si>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</si>
  <si>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</si>
  <si>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</si>
  <si>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</si>
  <si>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</si>
  <si>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</si>
  <si>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</si>
  <si>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</si>
  <si>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</si>
  <si>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</si>
  <si>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</si>
  <si>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</si>
  <si>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</si>
  <si>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</si>
  <si>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</si>
  <si>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</si>
  <si>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</si>
  <si>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</si>
  <si>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</si>
  <si>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</si>
  <si>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</si>
  <si>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</si>
  <si>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</si>
  <si>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</si>
  <si>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</si>
  <si>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</si>
  <si>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</si>
  <si>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</si>
  <si>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</si>
  <si>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</si>
  <si>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</si>
  <si>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</si>
  <si>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</si>
  <si>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</si>
  <si>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</si>
  <si>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</si>
  <si>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</si>
  <si>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</si>
  <si>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</si>
  <si>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</si>
  <si>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</si>
  <si>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</si>
  <si>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</si>
  <si>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</si>
  <si>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</si>
  <si>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</si>
  <si>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</si>
  <si>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</si>
  <si>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</si>
  <si>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</si>
  <si>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</si>
  <si>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</si>
  <si>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</si>
  <si>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</si>
  <si>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</si>
  <si>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</si>
  <si>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</si>
  <si>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</si>
  <si>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</si>
  <si>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</si>
  <si>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</si>
  <si>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</si>
  <si>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</si>
  <si>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</si>
  <si>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</si>
  <si>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</si>
  <si>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</si>
  <si>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</si>
  <si>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</si>
  <si>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</si>
  <si>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</si>
  <si>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</si>
  <si>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</si>
  <si>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</si>
  <si>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</si>
  <si>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</si>
  <si>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</si>
  <si>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</si>
  <si>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</si>
  <si>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</si>
  <si>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</si>
  <si>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</si>
  <si>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</si>
  <si>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</si>
  <si>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</si>
  <si>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</si>
  <si>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</si>
  <si>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</si>
  <si>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</si>
  <si>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</si>
  <si>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</si>
  <si>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</si>
  <si>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</si>
  <si>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</si>
  <si>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</si>
  <si>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</si>
  <si>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</si>
  <si>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</si>
  <si>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</si>
  <si>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</si>
  <si>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</si>
  <si>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</si>
  <si>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</si>
  <si>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</si>
  <si>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</si>
  <si>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</si>
  <si>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</si>
  <si>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</si>
  <si>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</si>
  <si>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</si>
  <si>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</si>
  <si>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</si>
  <si>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</si>
  <si>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</si>
  <si>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</si>
  <si>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</si>
  <si>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</si>
  <si>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</si>
  <si>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</si>
  <si>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</si>
  <si>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</si>
  <si>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</si>
  <si>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</si>
  <si>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</si>
  <si>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</si>
  <si>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</si>
  <si>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</si>
  <si>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</si>
  <si>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</si>
  <si>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</si>
  <si>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</si>
  <si>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</si>
  <si>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</si>
  <si>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</si>
  <si>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</si>
  <si>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</si>
  <si>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</si>
  <si>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</si>
  <si>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</si>
  <si>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</si>
  <si>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</si>
  <si>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</si>
  <si>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</si>
  <si>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</si>
  <si>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</si>
  <si>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</si>
  <si>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</si>
  <si>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</si>
  <si>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</si>
  <si>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</si>
  <si>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</si>
  <si>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</si>
  <si>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</si>
  <si>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</si>
  <si>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</si>
  <si>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</si>
  <si>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</si>
  <si>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</si>
  <si>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</si>
  <si>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</si>
  <si>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</si>
  <si>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</si>
  <si>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</si>
  <si>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</si>
  <si>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</si>
  <si>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</si>
  <si>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</si>
  <si>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</si>
  <si>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</si>
  <si>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</si>
  <si>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</si>
  <si>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</si>
  <si>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</si>
  <si>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</si>
  <si>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</si>
  <si>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</si>
  <si>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</si>
  <si>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</si>
  <si>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</si>
  <si>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</si>
  <si>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</si>
  <si>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</si>
  <si>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</si>
  <si>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</si>
  <si>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</si>
  <si>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</si>
  <si>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</si>
  <si>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</si>
  <si>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</si>
  <si>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</si>
  <si>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</si>
  <si>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</si>
  <si>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</si>
  <si>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</si>
  <si>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</si>
  <si>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</si>
  <si>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</si>
  <si>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</si>
  <si>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</si>
  <si>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</si>
  <si>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</si>
  <si>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</si>
  <si>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</si>
  <si>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</si>
  <si>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</si>
  <si>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</si>
  <si>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</si>
  <si>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</si>
  <si>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</si>
  <si>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</si>
  <si>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</si>
  <si>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</si>
  <si>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</si>
  <si>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</si>
  <si>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</si>
  <si>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</si>
  <si>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</si>
  <si>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</si>
  <si>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</si>
  <si>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</si>
  <si>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</si>
  <si>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</si>
  <si>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</si>
  <si>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</si>
  <si>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</si>
  <si>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</si>
  <si>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</si>
  <si>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</si>
  <si>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</si>
  <si>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</si>
  <si>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</si>
  <si>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</si>
  <si>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</si>
  <si>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</si>
  <si>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</si>
  <si>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</si>
  <si>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</si>
  <si>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</si>
  <si>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</si>
  <si>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</si>
  <si>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</si>
  <si>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</si>
  <si>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</si>
  <si>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</si>
  <si>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</si>
  <si>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</si>
  <si>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</si>
  <si>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</si>
  <si>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</si>
  <si>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</si>
  <si>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</si>
  <si>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</si>
  <si>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</si>
  <si>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</si>
  <si>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</si>
  <si>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</si>
  <si>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</si>
  <si>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</si>
  <si>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</si>
  <si>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</si>
  <si>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</si>
  <si>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</si>
  <si>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</si>
  <si>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</si>
  <si>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</si>
  <si>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</si>
  <si>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</si>
  <si>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</si>
  <si>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</si>
  <si>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</si>
  <si>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</si>
  <si>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</si>
  <si>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</si>
  <si>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</si>
  <si>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</si>
  <si>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</si>
  <si>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</si>
  <si>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</si>
  <si>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</si>
  <si>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</si>
  <si>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</si>
  <si>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</si>
  <si>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</si>
  <si>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</si>
  <si>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</si>
  <si>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</si>
  <si>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</si>
  <si>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</si>
  <si>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</si>
  <si>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</si>
  <si>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</si>
  <si>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</si>
  <si>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</si>
  <si>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</si>
  <si>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</si>
  <si>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</si>
  <si>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</si>
  <si>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</si>
  <si>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</si>
  <si>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</si>
  <si>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</si>
  <si>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</si>
  <si>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</si>
  <si>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</si>
  <si>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</si>
  <si>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</si>
  <si>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</si>
  <si>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</si>
  <si>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</si>
  <si>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</si>
  <si>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</si>
  <si>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</si>
  <si>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</si>
  <si>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</si>
  <si>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</si>
  <si>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</si>
  <si>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</si>
  <si>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</si>
  <si>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</si>
  <si>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</si>
  <si>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</si>
  <si>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</si>
  <si>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</si>
  <si>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</si>
  <si>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</si>
  <si>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</si>
  <si>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</si>
  <si>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</si>
  <si>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</si>
  <si>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</si>
  <si>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</si>
  <si>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</si>
  <si>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</si>
  <si>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</si>
  <si>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</si>
  <si>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</si>
  <si>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</si>
  <si>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</si>
  <si>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</si>
  <si>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</si>
  <si>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</si>
  <si>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</si>
  <si>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</si>
  <si>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</si>
  <si>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</si>
  <si>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</si>
  <si>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</si>
  <si>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</si>
  <si>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</si>
  <si>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</si>
  <si>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</si>
  <si>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</si>
  <si>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</si>
  <si>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</si>
  <si>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</si>
  <si>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</si>
  <si>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</si>
  <si>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</si>
  <si>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</si>
  <si>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</si>
  <si>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</si>
  <si>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</si>
  <si>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</si>
  <si>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</si>
  <si>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</si>
  <si>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</si>
  <si>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</si>
  <si>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</si>
  <si>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</si>
  <si>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</si>
  <si>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</si>
  <si>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</si>
  <si>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</si>
  <si>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</si>
  <si>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</si>
  <si>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</si>
  <si>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</si>
  <si>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</si>
  <si>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</si>
  <si>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</si>
  <si>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</si>
  <si>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</si>
  <si>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</si>
  <si>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</si>
  <si>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</si>
  <si>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</si>
  <si>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</si>
  <si>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</si>
  <si>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</si>
  <si>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</si>
  <si>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</si>
  <si>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</si>
  <si>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</si>
  <si>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</si>
  <si>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</si>
  <si>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</si>
  <si>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</si>
  <si>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</si>
  <si>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</si>
  <si>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</si>
  <si>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</si>
  <si>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</si>
  <si>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</si>
  <si>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</si>
  <si>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</si>
  <si>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</si>
  <si>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</si>
  <si>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</si>
  <si>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</si>
  <si>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</si>
  <si>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</si>
  <si>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</si>
  <si>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</si>
  <si>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</si>
  <si>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</si>
  <si>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</si>
  <si>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</si>
  <si>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</si>
  <si>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</si>
  <si>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</si>
  <si>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</si>
  <si>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</si>
  <si>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</si>
  <si>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</si>
  <si>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</si>
  <si>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</si>
  <si>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</si>
  <si>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</si>
  <si>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</si>
  <si>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</si>
  <si>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</si>
  <si>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</si>
  <si>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</si>
  <si>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</si>
  <si>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</si>
  <si>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</si>
  <si>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</si>
  <si>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</si>
  <si>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</si>
  <si>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</si>
  <si>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</si>
  <si>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</si>
  <si>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</si>
  <si>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</si>
  <si>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</si>
  <si>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</si>
  <si>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</si>
  <si>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</si>
  <si>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</si>
  <si>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</si>
  <si>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</si>
  <si>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</si>
  <si>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</si>
  <si>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</si>
  <si>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</si>
  <si>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</si>
  <si>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</si>
  <si>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</si>
  <si>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</si>
  <si>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</si>
  <si>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</si>
  <si>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</si>
  <si>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</si>
  <si>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</si>
  <si>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</si>
  <si>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</si>
  <si>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</si>
  <si>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</si>
  <si>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</si>
  <si>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</si>
  <si>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</si>
  <si>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</si>
  <si>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</si>
  <si>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</si>
  <si>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</si>
  <si>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</si>
  <si>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</si>
  <si>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</si>
  <si>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</si>
  <si>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</si>
  <si>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</si>
  <si>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</si>
  <si>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</si>
  <si>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</si>
  <si>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</si>
  <si>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</si>
  <si>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</si>
  <si>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</si>
  <si>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</si>
  <si>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</si>
  <si>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</si>
  <si>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</si>
  <si>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</si>
  <si>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</si>
  <si>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</si>
  <si>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</si>
  <si>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</si>
  <si>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</si>
  <si>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</si>
  <si>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</si>
  <si>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</si>
  <si>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</si>
  <si>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</si>
  <si>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</si>
  <si>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</si>
  <si>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</si>
  <si>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</si>
  <si>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</si>
  <si>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</si>
  <si>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</si>
  <si>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</si>
  <si>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</si>
  <si>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</si>
  <si>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</si>
  <si>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</si>
  <si>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</si>
  <si>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</si>
  <si>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</si>
  <si>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</si>
  <si>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</si>
  <si>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</si>
  <si>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</si>
  <si>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</si>
  <si>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</si>
  <si>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</si>
  <si>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</si>
  <si>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</si>
  <si>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</si>
  <si>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</si>
  <si>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</si>
  <si>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</si>
  <si>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</si>
  <si>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</si>
  <si>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</si>
  <si>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</si>
  <si>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</si>
  <si>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</si>
  <si>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</si>
  <si>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</si>
  <si>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</si>
  <si>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</si>
  <si>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</si>
  <si>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</si>
  <si>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</si>
  <si>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</si>
  <si>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</si>
  <si>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</si>
  <si>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</si>
  <si>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</si>
  <si>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</si>
  <si>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</si>
  <si>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</si>
  <si>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</si>
  <si>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</si>
  <si>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</si>
  <si>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</si>
  <si>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</si>
  <si>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</si>
  <si>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</si>
  <si>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</si>
  <si>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</si>
  <si>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</si>
  <si>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</si>
  <si>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</si>
  <si>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</si>
  <si>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</si>
  <si>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</si>
  <si>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</si>
  <si>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</si>
  <si>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</si>
  <si>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</si>
  <si>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</si>
  <si>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</si>
  <si>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</si>
  <si>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</si>
  <si>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</si>
  <si>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</si>
  <si>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</si>
  <si>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</si>
  <si>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</si>
  <si>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</si>
  <si>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</si>
  <si>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</si>
  <si>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</si>
  <si>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</si>
  <si>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</si>
  <si>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</si>
  <si>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</si>
  <si>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</si>
  <si>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</si>
  <si>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</si>
  <si>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</si>
  <si>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</si>
  <si>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</si>
  <si>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</si>
  <si>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</si>
  <si>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</si>
  <si>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</si>
  <si>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</si>
  <si>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</si>
  <si>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</si>
  <si>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</si>
  <si>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</si>
  <si>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</si>
  <si>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</si>
  <si>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</si>
  <si>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</si>
  <si>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</si>
  <si>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</si>
  <si>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</si>
  <si>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</si>
  <si>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</si>
  <si>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</si>
  <si>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</si>
  <si>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</si>
  <si>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</si>
  <si>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</si>
  <si>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</si>
  <si>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</si>
  <si>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</si>
  <si>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</si>
  <si>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</si>
  <si>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</si>
  <si>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</si>
  <si>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</si>
  <si>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</si>
  <si>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</si>
  <si>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</si>
  <si>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</si>
  <si>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</si>
  <si>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</si>
  <si>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</si>
  <si>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</si>
  <si>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</si>
  <si>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</si>
  <si>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</si>
  <si>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</si>
  <si>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</si>
  <si>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</si>
  <si>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</si>
  <si>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</si>
  <si>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</si>
  <si>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</si>
  <si>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</si>
  <si>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</si>
  <si>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</si>
  <si>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</si>
  <si>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</si>
  <si>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</si>
  <si>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</si>
  <si>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</si>
  <si>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</si>
  <si>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</si>
  <si>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</si>
  <si>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</si>
  <si>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</si>
  <si>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</si>
  <si>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</si>
  <si>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</si>
  <si>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</si>
  <si>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</si>
  <si>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</si>
  <si>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</si>
  <si>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</si>
  <si>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</si>
  <si>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</si>
  <si>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</si>
  <si>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</si>
  <si>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</si>
  <si>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</si>
  <si>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</si>
  <si>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</si>
  <si>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</si>
  <si>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</si>
  <si>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</si>
  <si>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</si>
  <si>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</si>
  <si>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</si>
  <si>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</si>
  <si>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</si>
  <si>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</si>
  <si>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</si>
  <si>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</si>
  <si>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</si>
  <si>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</si>
  <si>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</si>
  <si>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</si>
  <si>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</si>
  <si>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</si>
  <si>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</si>
  <si>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</si>
  <si>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</si>
  <si>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</si>
  <si>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</si>
  <si>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</si>
  <si>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</si>
  <si>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</si>
  <si>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</si>
  <si>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</si>
  <si>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</si>
  <si>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</si>
  <si>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</si>
  <si>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</si>
  <si>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</si>
  <si>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</si>
  <si>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</si>
  <si>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</si>
  <si>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</si>
  <si>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</si>
  <si>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</si>
  <si>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</si>
  <si>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</si>
  <si>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</si>
  <si>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</si>
  <si>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</si>
  <si>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</si>
  <si>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</si>
  <si>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</si>
  <si>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</si>
  <si>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</si>
  <si>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</si>
  <si>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</si>
  <si>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</si>
  <si>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</si>
  <si>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</si>
  <si>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</si>
  <si>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</si>
  <si>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</si>
  <si>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</si>
  <si>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</si>
  <si>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</si>
  <si>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</si>
  <si>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</si>
  <si>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</si>
  <si>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</si>
  <si>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</si>
  <si>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</si>
  <si>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</si>
  <si>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</si>
  <si>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</si>
  <si>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</si>
  <si>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</si>
  <si>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</si>
  <si>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</si>
  <si>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</si>
  <si>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</si>
  <si>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</si>
  <si>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</si>
  <si>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</si>
  <si>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</si>
  <si>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</si>
  <si>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</si>
  <si>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</si>
  <si>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</si>
  <si>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</si>
  <si>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</si>
  <si>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</si>
  <si>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</si>
  <si>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</si>
  <si>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</si>
  <si>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</si>
  <si>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</si>
  <si>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</si>
  <si>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</si>
  <si>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</si>
  <si>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</si>
  <si>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</si>
  <si>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</si>
  <si>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</si>
  <si>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</si>
  <si>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</si>
  <si>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</si>
  <si>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</si>
  <si>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</si>
  <si>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</si>
  <si>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</si>
  <si>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</si>
  <si>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</si>
  <si>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</si>
  <si>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</si>
  <si>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</si>
  <si>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</si>
  <si>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</si>
  <si>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</si>
  <si>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</si>
  <si>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</si>
  <si>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</si>
  <si>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</si>
  <si>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</si>
  <si>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</si>
  <si>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</si>
  <si>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</si>
  <si>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</si>
  <si>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</si>
  <si>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</si>
  <si>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</si>
  <si>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</si>
  <si>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</si>
  <si>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</si>
  <si>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</si>
  <si>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</si>
  <si>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</si>
  <si>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</si>
  <si>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</si>
  <si>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</si>
  <si>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</si>
  <si>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</si>
  <si>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</si>
  <si>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</si>
  <si>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</si>
  <si>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</si>
  <si>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</si>
  <si>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</si>
  <si>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</si>
  <si>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</si>
  <si>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</si>
  <si>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</si>
  <si>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</si>
  <si>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</si>
  <si>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</si>
  <si>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</si>
  <si>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</si>
  <si>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</si>
  <si>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</si>
  <si>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</si>
  <si>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</si>
  <si>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</si>
  <si>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</si>
  <si>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</si>
  <si>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</si>
  <si>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</si>
  <si>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</si>
  <si>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</si>
  <si>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</si>
  <si>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</si>
  <si>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</si>
  <si>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</si>
  <si>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</si>
  <si>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</si>
  <si>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</si>
  <si>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</si>
  <si>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</si>
  <si>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</si>
  <si>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</si>
  <si>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</si>
  <si>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</si>
  <si>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</si>
  <si>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</si>
  <si>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</si>
  <si>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</si>
  <si>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</si>
  <si>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</si>
  <si>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</si>
  <si>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</si>
  <si>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</si>
  <si>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</si>
  <si>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</si>
  <si>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</si>
  <si>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</si>
  <si>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</si>
  <si>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</si>
  <si>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</si>
  <si>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</si>
  <si>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</si>
  <si>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</si>
  <si>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</si>
  <si>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</si>
  <si>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</si>
  <si>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</si>
  <si>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</si>
  <si>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</si>
  <si>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</si>
  <si>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</si>
  <si>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</si>
  <si>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</si>
  <si>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</si>
  <si>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</si>
  <si>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</si>
  <si>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</si>
  <si>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</si>
  <si>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</si>
  <si>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</si>
  <si>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</si>
  <si>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</si>
  <si>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</si>
  <si>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</si>
  <si>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</si>
  <si>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</si>
  <si>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</si>
  <si>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</si>
  <si>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</si>
  <si>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</si>
  <si>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</si>
  <si>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</si>
  <si>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</si>
  <si>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</si>
  <si>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</si>
  <si>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</si>
  <si>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</si>
  <si>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</si>
  <si>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</si>
  <si>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</si>
  <si>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</si>
  <si>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</si>
  <si>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</si>
  <si>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</si>
  <si>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</si>
  <si>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</si>
  <si>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</si>
  <si>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</si>
  <si>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</si>
  <si>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</si>
  <si>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</si>
  <si>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</si>
  <si>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</si>
  <si>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</si>
  <si>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</si>
  <si>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</si>
  <si>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</si>
  <si>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</si>
  <si>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</si>
  <si>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</si>
  <si>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</si>
  <si>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</si>
  <si>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</si>
  <si>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</si>
  <si>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</si>
  <si>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</si>
  <si>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</si>
  <si>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</si>
  <si>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</si>
  <si>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</si>
  <si>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</si>
  <si>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</si>
  <si>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</si>
  <si>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</si>
  <si>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</si>
  <si>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</si>
  <si>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</si>
  <si>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</si>
  <si>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</si>
  <si>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</si>
  <si>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</si>
  <si>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</si>
  <si>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</si>
  <si>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</si>
  <si>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</si>
  <si>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</si>
  <si>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</si>
  <si>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</si>
  <si>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</si>
  <si>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</si>
  <si>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</si>
  <si>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</si>
  <si>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</si>
  <si>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</si>
  <si>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</si>
  <si>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</si>
  <si>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</si>
  <si>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</si>
  <si>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</si>
  <si>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</si>
  <si>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</si>
  <si>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</si>
  <si>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</si>
  <si>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</si>
  <si>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</si>
  <si>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</si>
  <si>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</si>
  <si>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</si>
  <si>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</si>
  <si>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</si>
  <si>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</si>
  <si>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</si>
  <si>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</si>
  <si>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</si>
  <si>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</si>
  <si>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</si>
  <si>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</si>
  <si>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</si>
  <si>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</si>
  <si>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</si>
  <si>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</si>
  <si>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</si>
  <si>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</si>
  <si>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</si>
  <si>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</si>
  <si>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</si>
  <si>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</si>
  <si>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</si>
  <si>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</si>
  <si>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</si>
  <si>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</si>
  <si>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</si>
  <si>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</si>
  <si>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</si>
  <si>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</si>
  <si>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</si>
  <si>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</si>
  <si>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</si>
  <si>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</si>
  <si>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</si>
  <si>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</si>
  <si>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</si>
  <si>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</si>
  <si>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</si>
  <si>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</si>
  <si>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</si>
  <si>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</si>
  <si>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</si>
  <si>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</si>
  <si>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</si>
  <si>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</si>
  <si>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</si>
  <si>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</si>
  <si>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</si>
  <si>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</si>
  <si>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</si>
  <si>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</si>
  <si>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</si>
  <si>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</si>
  <si>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</si>
  <si>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</si>
  <si>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</si>
  <si>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</si>
  <si>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</si>
  <si>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</si>
  <si>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</si>
  <si>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</si>
  <si>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</si>
  <si>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</si>
  <si>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</si>
  <si>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</si>
  <si>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</si>
  <si>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</si>
  <si>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</si>
  <si>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</si>
  <si>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</si>
  <si>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</si>
  <si>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</si>
  <si>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</si>
  <si>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</si>
  <si>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</si>
  <si>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</si>
  <si>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</si>
  <si>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</si>
  <si>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</si>
  <si>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</si>
  <si>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</si>
  <si>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</si>
  <si>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</si>
  <si>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</si>
  <si>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</si>
  <si>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</si>
  <si>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</si>
  <si>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</si>
  <si>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</si>
  <si>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</si>
  <si>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</si>
  <si>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</si>
  <si>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</si>
  <si>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</si>
  <si>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</si>
  <si>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</si>
  <si>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</si>
  <si>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</si>
  <si>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</si>
  <si>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</si>
  <si>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</si>
  <si>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</si>
  <si>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</si>
  <si>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</si>
  <si>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</si>
  <si>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</si>
  <si>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</si>
  <si>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</si>
  <si>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</si>
  <si>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</si>
  <si>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</si>
  <si>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</si>
  <si>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</si>
  <si>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</si>
  <si>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</si>
  <si>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</si>
  <si>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</si>
  <si>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</si>
  <si>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</si>
  <si>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</si>
  <si>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</si>
  <si>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</si>
  <si>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</si>
  <si>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</si>
  <si>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</si>
  <si>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</si>
  <si>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</si>
  <si>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</si>
  <si>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</si>
  <si>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</si>
  <si>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</si>
  <si>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</si>
  <si>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</si>
  <si>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</si>
  <si>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</si>
  <si>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</si>
  <si>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</si>
  <si>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</si>
  <si>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</si>
  <si>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</si>
  <si>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</si>
  <si>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</si>
  <si>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</si>
  <si>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</si>
  <si>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</si>
  <si>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</si>
  <si>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</si>
  <si>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</si>
  <si>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</si>
  <si>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</si>
  <si>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</si>
  <si>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</si>
  <si>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</si>
  <si>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</si>
  <si>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</si>
  <si>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</si>
  <si>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</si>
  <si>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</si>
  <si>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</si>
  <si>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</si>
  <si>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</si>
  <si>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</si>
  <si>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</si>
  <si>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</si>
  <si>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</si>
  <si>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</si>
  <si>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</si>
  <si>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</si>
  <si>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</si>
  <si>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</si>
  <si>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</si>
  <si>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</si>
  <si>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</si>
  <si>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</si>
  <si>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</si>
  <si>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</si>
  <si>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</si>
  <si>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</si>
  <si>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</si>
  <si>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</si>
  <si>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</si>
  <si>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</si>
  <si>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</si>
  <si>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</si>
  <si>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</si>
  <si>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</si>
  <si>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</si>
  <si>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</si>
  <si>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</si>
  <si>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</si>
  <si>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</si>
  <si>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</si>
  <si>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</si>
  <si>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</si>
  <si>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</si>
  <si>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</si>
  <si>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</si>
  <si>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</si>
  <si>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</si>
  <si>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</si>
  <si>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</si>
  <si>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</si>
  <si>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</si>
  <si>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</si>
  <si>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</si>
  <si>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</si>
  <si>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</si>
  <si>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</si>
  <si>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</si>
  <si>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</si>
  <si>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</si>
  <si>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</si>
  <si>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</si>
  <si>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</si>
  <si>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</si>
  <si>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</si>
  <si>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</si>
  <si>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</si>
  <si>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</si>
  <si>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</si>
  <si>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</si>
  <si>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</si>
  <si>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</si>
  <si>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</si>
  <si>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</si>
  <si>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</si>
  <si>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</si>
  <si>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</si>
  <si>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</si>
  <si>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</si>
  <si>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</si>
  <si>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</si>
  <si>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</si>
  <si>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</si>
  <si>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</si>
  <si>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</si>
  <si>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</si>
  <si>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</si>
  <si>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</si>
  <si>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</si>
  <si>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</si>
  <si>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</si>
  <si>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</si>
  <si>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</si>
  <si>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</si>
  <si>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</si>
  <si>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</si>
  <si>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</si>
  <si>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</si>
  <si>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</si>
  <si>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</si>
  <si>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</si>
  <si>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</si>
  <si>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</si>
  <si>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</si>
  <si>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</si>
  <si>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</si>
  <si>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</si>
  <si>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</si>
  <si>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</si>
  <si>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</si>
  <si>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</si>
  <si>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</si>
  <si>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</si>
  <si>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</si>
  <si>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</si>
  <si>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</si>
  <si>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</si>
  <si>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</si>
  <si>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</si>
  <si>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</si>
  <si>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</si>
  <si>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</si>
  <si>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</si>
  <si>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</si>
  <si>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</si>
  <si>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</si>
  <si>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</si>
  <si>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</si>
  <si>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</si>
  <si>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</si>
  <si>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</si>
  <si>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</si>
  <si>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</si>
  <si>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</si>
  <si>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</si>
  <si>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</si>
  <si>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</si>
  <si>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</si>
  <si>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</si>
  <si>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</si>
  <si>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</si>
  <si>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</si>
  <si>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</si>
  <si>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</si>
  <si>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</si>
  <si>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</si>
  <si>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</si>
  <si>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</si>
  <si>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</si>
  <si>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</si>
  <si>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</si>
  <si>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</si>
  <si>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</si>
  <si>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</si>
  <si>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</si>
  <si>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</si>
  <si>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</si>
  <si>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</si>
  <si>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</si>
  <si>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</si>
  <si>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</si>
  <si>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</si>
  <si>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</si>
  <si>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</si>
  <si>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</si>
  <si>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</si>
  <si>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</si>
  <si>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</si>
  <si>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</si>
  <si>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</si>
  <si>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</si>
  <si>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</si>
  <si>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</si>
  <si>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</si>
  <si>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</si>
  <si>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</si>
  <si>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</si>
  <si>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</si>
  <si>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</si>
  <si>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</si>
  <si>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</si>
  <si>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</si>
  <si>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</si>
  <si>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</si>
  <si>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</si>
  <si>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</si>
  <si>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</si>
  <si>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</si>
  <si>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</si>
  <si>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</si>
  <si>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</si>
  <si>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</si>
  <si>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</si>
  <si>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</si>
  <si>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</si>
  <si>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</si>
  <si>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</si>
  <si>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</si>
  <si>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</si>
  <si>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</si>
  <si>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</si>
  <si>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</si>
  <si>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</si>
  <si>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</si>
  <si>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</si>
  <si>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</si>
  <si>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</si>
  <si>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</si>
  <si>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</si>
  <si>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</si>
  <si>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</si>
  <si>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</si>
  <si>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</si>
  <si>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</si>
  <si>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</si>
  <si>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</si>
  <si>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</si>
  <si>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</si>
  <si>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</si>
  <si>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</si>
  <si>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</si>
  <si>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</si>
  <si>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</si>
  <si>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</si>
  <si>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</si>
  <si>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</si>
  <si>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</si>
  <si>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</si>
  <si>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</si>
  <si>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</si>
  <si>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</si>
  <si>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</si>
  <si>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</si>
  <si>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</si>
  <si>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</si>
  <si>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</si>
  <si>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</si>
  <si>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</si>
  <si>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</si>
  <si>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</si>
  <si>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</si>
  <si>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</si>
  <si>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</si>
  <si>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</si>
  <si>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</si>
  <si>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</si>
  <si>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</si>
  <si>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</si>
  <si>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</si>
  <si>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</si>
  <si>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</si>
  <si>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</si>
  <si>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</si>
  <si>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</si>
  <si>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</si>
  <si>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</si>
  <si>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</si>
  <si>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</si>
  <si>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</si>
  <si>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</si>
  <si>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</si>
  <si>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</si>
  <si>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</si>
  <si>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</si>
  <si>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</si>
  <si>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</si>
  <si>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</si>
  <si>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</si>
  <si>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</si>
  <si>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</si>
  <si>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</si>
  <si>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</si>
  <si>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</si>
  <si>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</si>
  <si>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</si>
  <si>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</si>
  <si>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</si>
  <si>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</si>
  <si>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</si>
  <si>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</si>
  <si>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</si>
  <si>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</si>
  <si>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</si>
  <si>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</si>
  <si>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</si>
  <si>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</si>
  <si>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</si>
  <si>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</si>
  <si>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</si>
  <si>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</si>
  <si>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</si>
  <si>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</si>
  <si>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</si>
  <si>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</si>
  <si>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</si>
  <si>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</si>
  <si>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</si>
  <si>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</si>
  <si>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</si>
  <si>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</si>
  <si>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</si>
  <si>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</si>
  <si>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</si>
  <si>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</si>
  <si>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</si>
  <si>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</si>
  <si>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</si>
  <si>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</si>
  <si>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</si>
  <si>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</si>
  <si>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</si>
  <si>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</si>
  <si>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</si>
  <si>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</si>
  <si>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</si>
  <si>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</si>
  <si>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</si>
  <si>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</si>
  <si>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</si>
  <si>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</si>
  <si>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</si>
  <si>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</si>
  <si>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</si>
  <si>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</si>
  <si>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</si>
  <si>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</si>
  <si>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</si>
  <si>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</si>
  <si>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</si>
  <si>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</si>
  <si>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</si>
  <si>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</si>
  <si>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</si>
  <si>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</si>
  <si>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</si>
  <si>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</si>
  <si>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</si>
  <si>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</si>
  <si>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</si>
  <si>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</si>
  <si>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</si>
  <si>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</si>
  <si>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</si>
  <si>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</si>
  <si>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</si>
  <si>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</si>
  <si>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</si>
  <si>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</si>
  <si>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</si>
  <si>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</si>
  <si>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</si>
  <si>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</si>
  <si>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</si>
  <si>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</si>
  <si>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</si>
  <si>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</si>
  <si>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</si>
  <si>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</si>
  <si>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</si>
  <si>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</si>
  <si>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</si>
  <si>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</si>
  <si>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</si>
  <si>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</si>
  <si>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</si>
  <si>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</si>
  <si>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</si>
  <si>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</si>
  <si>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</si>
  <si>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</si>
  <si>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</si>
  <si>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</si>
  <si>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</si>
  <si>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</si>
  <si>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</si>
  <si>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</si>
  <si>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</si>
  <si>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</si>
  <si>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</si>
  <si>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</si>
  <si>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</si>
  <si>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</si>
  <si>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</si>
  <si>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</si>
  <si>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</si>
  <si>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</si>
  <si>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</si>
  <si>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</si>
  <si>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</si>
  <si>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</si>
  <si>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</si>
  <si>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</si>
  <si>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</si>
  <si>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</si>
  <si>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</si>
  <si>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</si>
  <si>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</si>
  <si>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</si>
  <si>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</si>
  <si>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</si>
  <si>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</si>
  <si>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</si>
  <si>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</si>
  <si>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</si>
  <si>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</si>
  <si>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</si>
  <si>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</si>
  <si>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</si>
  <si>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</si>
  <si>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</si>
  <si>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</si>
  <si>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</si>
  <si>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</si>
  <si>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</si>
  <si>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</si>
  <si>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</si>
  <si>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</si>
  <si>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</si>
  <si>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</si>
  <si>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</si>
  <si>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</si>
  <si>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</si>
  <si>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</si>
  <si>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</si>
  <si>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</si>
  <si>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</si>
  <si>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</si>
  <si>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</si>
  <si>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</si>
  <si>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</si>
  <si>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</si>
  <si>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</si>
  <si>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</si>
  <si>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</si>
  <si>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</si>
  <si>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</si>
  <si>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</si>
  <si>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</si>
  <si>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</si>
  <si>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</si>
  <si>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</si>
  <si>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</si>
  <si>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</si>
  <si>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</si>
  <si>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</si>
  <si>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</si>
  <si>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</si>
  <si>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</si>
  <si>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</si>
  <si>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</si>
  <si>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</si>
  <si>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</si>
  <si>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</si>
  <si>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</si>
  <si>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</si>
  <si>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</si>
  <si>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</si>
  <si>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</si>
  <si>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</si>
  <si>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</si>
  <si>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</si>
  <si>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</si>
  <si>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</si>
  <si>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</si>
  <si>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</si>
  <si>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</si>
  <si>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</si>
  <si>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</si>
  <si>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</si>
  <si>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</si>
  <si>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</si>
  <si>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</si>
  <si>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</si>
  <si>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</si>
  <si>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</si>
  <si>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</si>
  <si>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</si>
  <si>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</si>
  <si>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</si>
  <si>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</si>
  <si>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</si>
  <si>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</si>
  <si>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</si>
  <si>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</si>
  <si>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</si>
  <si>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</si>
  <si>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</si>
  <si>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</si>
  <si>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</si>
  <si>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</si>
  <si>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</si>
  <si>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</si>
  <si>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</si>
  <si>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</si>
  <si>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</si>
  <si>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</si>
  <si>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</si>
  <si>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</si>
  <si>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</si>
  <si>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</si>
  <si>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</si>
  <si>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</si>
  <si>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</si>
  <si>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</si>
  <si>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</si>
  <si>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</si>
  <si>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</si>
  <si>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</si>
  <si>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</si>
  <si>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</si>
  <si>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</si>
  <si>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</si>
  <si>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</si>
  <si>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</si>
  <si>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</si>
  <si>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</si>
  <si>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</si>
  <si>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</si>
  <si>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</si>
  <si>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</si>
  <si>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</si>
  <si>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</si>
  <si>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</si>
  <si>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</si>
  <si>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</si>
  <si>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</si>
  <si>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</si>
  <si>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</si>
  <si>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</si>
  <si>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</si>
  <si>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</si>
  <si>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</si>
  <si>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</si>
  <si>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</si>
  <si>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</si>
  <si>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</si>
  <si>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</si>
  <si>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</si>
  <si>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</si>
  <si>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</si>
  <si>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</si>
  <si>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</si>
  <si>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</si>
  <si>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</si>
  <si>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</si>
  <si>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</si>
  <si>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</si>
  <si>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</si>
  <si>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</si>
  <si>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</si>
  <si>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</si>
  <si>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</si>
  <si>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</si>
  <si>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</si>
  <si>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</si>
  <si>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</si>
  <si>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</si>
  <si>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</si>
  <si>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</si>
  <si>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</si>
  <si>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</si>
  <si>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</si>
  <si>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</si>
  <si>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</si>
  <si>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</si>
  <si>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</si>
  <si>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</si>
  <si>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</si>
  <si>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</si>
  <si>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</si>
  <si>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</si>
  <si>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</si>
  <si>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</si>
  <si>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</si>
  <si>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</si>
  <si>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</si>
  <si>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</si>
  <si>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</si>
  <si>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</si>
  <si>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</si>
  <si>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</si>
  <si>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</si>
  <si>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</si>
  <si>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</si>
  <si>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</si>
  <si>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</si>
  <si>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</si>
  <si>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</si>
  <si>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</si>
  <si>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</si>
  <si>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</si>
  <si>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</si>
  <si>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</si>
  <si>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</si>
  <si>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</si>
  <si>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</si>
  <si>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</si>
  <si>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</si>
  <si>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</si>
  <si>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</si>
  <si>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</si>
  <si>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</si>
  <si>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</si>
  <si>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</si>
  <si>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</si>
  <si>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</si>
  <si>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</si>
  <si>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</si>
  <si>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</si>
  <si>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</si>
  <si>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</si>
  <si>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</si>
  <si>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</si>
  <si>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</si>
  <si>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</si>
  <si>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</si>
  <si>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</si>
  <si>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</si>
  <si>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</si>
  <si>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</si>
  <si>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</si>
  <si>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</si>
  <si>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</si>
  <si>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</si>
  <si>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</si>
  <si>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</si>
  <si>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</si>
  <si>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</si>
  <si>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</si>
  <si>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</si>
  <si>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</si>
  <si>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</si>
  <si>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</si>
  <si>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</si>
  <si>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</si>
  <si>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</si>
  <si>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</si>
  <si>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</si>
  <si>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</si>
  <si>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</si>
  <si>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</si>
  <si>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</si>
  <si>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</si>
  <si>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</si>
  <si>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</si>
  <si>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</si>
  <si>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</si>
  <si>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</si>
  <si>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</si>
  <si>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</si>
  <si>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</si>
  <si>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</si>
  <si>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</si>
  <si>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</si>
  <si>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</si>
  <si>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</si>
  <si>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</si>
  <si>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</si>
  <si>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</si>
  <si>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</si>
  <si>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</si>
  <si>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</si>
  <si>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</si>
  <si>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</si>
  <si>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</si>
  <si>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</si>
  <si>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</si>
  <si>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</si>
  <si>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</si>
  <si>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</si>
  <si>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</si>
  <si>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</si>
  <si>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</si>
  <si>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</si>
  <si>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</si>
  <si>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</si>
  <si>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</si>
  <si>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</si>
  <si>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</si>
  <si>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</si>
  <si>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</si>
  <si>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</si>
  <si>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</si>
  <si>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</si>
  <si>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</si>
  <si>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</si>
  <si>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</si>
  <si>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</si>
  <si>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</si>
  <si>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</si>
  <si>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</si>
  <si>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</si>
  <si>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</si>
  <si>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</si>
  <si>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</si>
  <si>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</si>
  <si>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</si>
  <si>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</si>
  <si>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</si>
  <si>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</si>
  <si>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</si>
  <si>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</si>
  <si>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</si>
  <si>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</si>
  <si>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</si>
  <si>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</si>
  <si>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</si>
  <si>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</si>
  <si>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</si>
  <si>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</si>
  <si>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</si>
  <si>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</si>
  <si>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</si>
  <si>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</si>
  <si>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</si>
  <si>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</si>
  <si>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</si>
  <si>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</si>
  <si>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</si>
  <si>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</si>
  <si>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</si>
  <si>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</si>
  <si>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</si>
  <si>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</si>
  <si>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</si>
  <si>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</si>
  <si>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</si>
  <si>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</si>
  <si>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</si>
  <si>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</si>
  <si>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</si>
  <si>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</si>
  <si>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</si>
  <si>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</si>
  <si>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</si>
  <si>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</si>
  <si>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</si>
  <si>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</si>
  <si>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</si>
  <si>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</si>
  <si>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</si>
  <si>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</si>
  <si>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</si>
  <si>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</si>
  <si>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</si>
  <si>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</si>
  <si>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</si>
  <si>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</si>
  <si>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</si>
  <si>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</si>
  <si>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</si>
  <si>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</si>
  <si>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</si>
  <si>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</si>
  <si>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</si>
  <si>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</si>
  <si>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</si>
  <si>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</si>
  <si>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</si>
  <si>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</si>
  <si>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</si>
  <si>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</si>
  <si>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</si>
  <si>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</si>
  <si>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</si>
  <si>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</si>
  <si>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</si>
  <si>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</si>
  <si>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</si>
  <si>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</si>
  <si>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</si>
  <si>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</si>
  <si>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</si>
  <si>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</si>
  <si>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</si>
  <si>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</si>
  <si>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</si>
  <si>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</si>
  <si>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</si>
  <si>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</si>
  <si>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</si>
  <si>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</si>
  <si>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</si>
  <si>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</si>
  <si>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</si>
  <si>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</si>
  <si>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</si>
  <si>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</si>
  <si>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</si>
  <si>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</si>
  <si>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</si>
  <si>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</si>
  <si>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</si>
  <si>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</si>
  <si>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</si>
  <si>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</si>
  <si>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</si>
  <si>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</si>
  <si>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</si>
  <si>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</si>
  <si>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</si>
  <si>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</si>
  <si>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</si>
  <si>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</si>
  <si>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</si>
  <si>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</si>
  <si>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</si>
  <si>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</si>
  <si>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</si>
  <si>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</si>
  <si>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</si>
  <si>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</si>
  <si>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</si>
  <si>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</si>
  <si>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</si>
  <si>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</si>
  <si>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</si>
  <si>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</si>
  <si>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</si>
  <si>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</si>
  <si>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</si>
  <si>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</si>
  <si>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</si>
  <si>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</si>
  <si>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</si>
  <si>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</si>
  <si>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</si>
  <si>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</si>
  <si>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</si>
  <si>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</si>
  <si>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</si>
  <si>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</si>
  <si>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</si>
  <si>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</si>
  <si>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</si>
  <si>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</si>
  <si>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</si>
  <si>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</si>
  <si>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</si>
  <si>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</si>
  <si>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</si>
  <si>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</si>
  <si>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</si>
  <si>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</si>
  <si>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</si>
  <si>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</si>
  <si>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</si>
  <si>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</si>
  <si>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</si>
  <si>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</si>
  <si>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</si>
  <si>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</si>
  <si>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</si>
  <si>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</si>
  <si>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</si>
  <si>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</si>
  <si>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</si>
  <si>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</si>
  <si>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</si>
  <si>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</si>
  <si>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</si>
  <si>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</si>
  <si>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</si>
  <si>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</si>
  <si>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</si>
  <si>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</si>
  <si>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</si>
  <si>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</si>
  <si>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</si>
  <si>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</si>
  <si>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</si>
  <si>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</si>
  <si>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</si>
  <si>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</si>
  <si>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</si>
  <si>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</si>
  <si>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</si>
  <si>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</si>
  <si>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</si>
  <si>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</si>
  <si>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</si>
  <si>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</si>
  <si>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</si>
  <si>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</si>
  <si>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</si>
  <si>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</si>
  <si>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</si>
  <si>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</si>
  <si>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</si>
  <si>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</si>
  <si>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</si>
  <si>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</si>
  <si>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</si>
  <si>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</si>
  <si>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</si>
  <si>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</si>
  <si>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</si>
  <si>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</si>
  <si>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</si>
  <si>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</si>
  <si>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</si>
  <si>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</si>
  <si>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</si>
  <si>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</si>
  <si>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</si>
  <si>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</si>
  <si>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</si>
  <si>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</si>
  <si>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</si>
  <si>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</si>
  <si>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</si>
  <si>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</si>
  <si>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</si>
  <si>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</si>
  <si>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</si>
  <si>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</si>
  <si>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</si>
  <si>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</si>
  <si>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</si>
  <si>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</si>
  <si>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</si>
  <si>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</si>
  <si>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</si>
  <si>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</si>
  <si>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</si>
  <si>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</si>
  <si>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</si>
  <si>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</si>
  <si>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</si>
  <si>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</si>
  <si>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</si>
  <si>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</si>
  <si>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</si>
  <si>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</si>
  <si>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</si>
  <si>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</si>
  <si>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</si>
  <si>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</si>
  <si>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</si>
  <si>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</si>
  <si>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</si>
  <si>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</si>
  <si>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</si>
  <si>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</si>
  <si>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</si>
  <si>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</si>
  <si>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</si>
  <si>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</si>
  <si>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</si>
  <si>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</si>
  <si>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</si>
  <si>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</si>
  <si>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</si>
  <si>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</si>
  <si>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</si>
  <si>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</si>
  <si>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</si>
  <si>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</si>
  <si>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</si>
  <si>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</si>
  <si>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</si>
  <si>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</si>
  <si>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</si>
  <si>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</si>
  <si>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</si>
  <si>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</si>
  <si>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</si>
  <si>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</si>
  <si>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</si>
  <si>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</si>
  <si>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</si>
  <si>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</si>
  <si>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</si>
  <si>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</si>
  <si>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</si>
  <si>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</si>
  <si>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</si>
  <si>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</si>
  <si>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</si>
  <si>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</si>
  <si>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</si>
  <si>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</si>
  <si>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</si>
  <si>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</si>
  <si>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</si>
  <si>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</si>
  <si>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</si>
  <si>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</si>
  <si>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</si>
  <si>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</si>
  <si>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</si>
  <si>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</si>
  <si>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</si>
  <si>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</si>
  <si>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</si>
  <si>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</si>
  <si>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</si>
  <si>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</si>
  <si>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</si>
  <si>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</si>
  <si>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</si>
  <si>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</si>
  <si>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</si>
  <si>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</si>
  <si>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</si>
  <si>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</si>
  <si>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</si>
  <si>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</si>
  <si>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</si>
  <si>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</si>
  <si>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</si>
  <si>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</si>
  <si>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</si>
  <si>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</si>
  <si>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</si>
  <si>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</si>
  <si>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</si>
  <si>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</si>
  <si>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</si>
  <si>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</si>
  <si>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</si>
  <si>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</si>
  <si>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</si>
  <si>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</si>
  <si>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</si>
  <si>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</si>
  <si>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</si>
  <si>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</si>
  <si>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</si>
  <si>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</si>
  <si>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</si>
  <si>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</si>
  <si>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</si>
  <si>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</si>
  <si>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</si>
  <si>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</si>
  <si>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</si>
  <si>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</si>
  <si>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</si>
  <si>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</si>
  <si>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</si>
  <si>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</si>
  <si>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</si>
  <si>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</si>
  <si>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</si>
  <si>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</si>
  <si>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</si>
  <si>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</si>
  <si>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</si>
  <si>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</si>
  <si>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</si>
  <si>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</si>
  <si>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</si>
  <si>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</si>
  <si>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</si>
  <si>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</si>
  <si>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</si>
  <si>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</si>
  <si>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</si>
  <si>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</si>
  <si>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</si>
  <si>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</si>
  <si>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</si>
  <si>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</si>
  <si>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</si>
  <si>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</si>
  <si>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</si>
  <si>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</si>
  <si>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</si>
  <si>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</si>
  <si>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</si>
  <si>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</si>
  <si>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</si>
  <si>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</si>
  <si>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</si>
  <si>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</si>
  <si>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</si>
  <si>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</si>
  <si>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</si>
  <si>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</si>
  <si>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</si>
  <si>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</si>
  <si>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</si>
  <si>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</si>
  <si>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</si>
  <si>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</si>
  <si>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</si>
  <si>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</si>
  <si>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</si>
  <si>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</si>
  <si>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</si>
  <si>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</si>
  <si>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</si>
  <si>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</si>
  <si>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</si>
  <si>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</si>
  <si>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</si>
  <si>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</si>
  <si>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</si>
  <si>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</si>
  <si>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</si>
  <si>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</si>
  <si>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</si>
  <si>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</si>
  <si>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</si>
  <si>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</si>
  <si>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</si>
  <si>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</si>
  <si>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</si>
  <si>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</si>
  <si>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</si>
  <si>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</si>
  <si>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</si>
  <si>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</si>
  <si>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</si>
  <si>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</si>
  <si>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</si>
  <si>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</si>
  <si>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</si>
  <si>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</si>
  <si>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</si>
  <si>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</si>
  <si>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</si>
  <si>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</si>
  <si>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</si>
  <si>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</si>
  <si>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</si>
  <si>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</si>
  <si>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</si>
  <si>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</si>
  <si>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</si>
  <si>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</si>
  <si>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</si>
  <si>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</si>
  <si>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</si>
  <si>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</si>
  <si>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</si>
  <si>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</si>
  <si>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</si>
  <si>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</si>
  <si>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</si>
  <si>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</si>
  <si>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</si>
  <si>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</si>
  <si>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</si>
  <si>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</si>
  <si>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</si>
  <si>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</si>
  <si>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</si>
  <si>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</si>
  <si>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</si>
  <si>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</si>
  <si>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</si>
  <si>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</si>
  <si>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</si>
  <si>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</si>
  <si>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</si>
  <si>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</si>
  <si>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</si>
  <si>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</si>
  <si>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</si>
  <si>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</si>
  <si>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</si>
  <si>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</si>
  <si>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</si>
  <si>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</si>
  <si>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</si>
  <si>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</si>
  <si>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</si>
  <si>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</si>
  <si>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</si>
  <si>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</si>
  <si>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</si>
  <si>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</si>
  <si>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</si>
  <si>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</si>
  <si>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</si>
  <si>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</si>
  <si>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</si>
  <si>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</si>
  <si>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</si>
  <si>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</si>
  <si>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</si>
  <si>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</si>
  <si>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</si>
  <si>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</si>
  <si>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</si>
  <si>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</si>
  <si>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</si>
  <si>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</si>
  <si>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</si>
  <si>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</si>
  <si>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</si>
  <si>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</si>
  <si>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</si>
  <si>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</si>
  <si>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</si>
  <si>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</si>
  <si>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</si>
  <si>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</si>
  <si>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</si>
  <si>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</si>
  <si>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</si>
  <si>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</si>
  <si>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</si>
  <si>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</si>
  <si>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</si>
  <si>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</si>
  <si>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</si>
  <si>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</si>
  <si>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</si>
  <si>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</si>
  <si>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</si>
  <si>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</si>
  <si>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</si>
  <si>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</si>
  <si>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</si>
  <si>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</si>
  <si>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</si>
  <si>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</si>
  <si>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</si>
  <si>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</si>
  <si>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</si>
  <si>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</si>
  <si>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</si>
  <si>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</si>
  <si>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</si>
  <si>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</si>
  <si>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</si>
  <si>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</si>
  <si>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</si>
  <si>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</si>
  <si>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</si>
  <si>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</si>
  <si>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</si>
  <si>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</si>
  <si>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</si>
  <si>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</si>
  <si>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</si>
  <si>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</si>
  <si>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</si>
  <si>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</si>
  <si>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</si>
  <si>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</si>
  <si>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</si>
  <si>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</si>
  <si>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</si>
  <si>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</si>
  <si>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</si>
  <si>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</si>
  <si>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</si>
  <si>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</si>
  <si>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</si>
  <si>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</si>
  <si>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</si>
  <si>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</si>
  <si>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</si>
  <si>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</si>
  <si>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</si>
  <si>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</si>
  <si>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</si>
  <si>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</si>
  <si>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</si>
  <si>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</si>
  <si>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</si>
  <si>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</si>
  <si>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</si>
  <si>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</si>
  <si>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</si>
  <si>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</si>
  <si>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</si>
  <si>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</si>
  <si>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</si>
  <si>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</si>
  <si>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</si>
  <si>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</si>
  <si>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</si>
  <si>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</si>
  <si>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</si>
  <si>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</si>
  <si>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</si>
  <si>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</si>
  <si>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</si>
  <si>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</si>
  <si>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</si>
  <si>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</si>
  <si>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</si>
  <si>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</si>
  <si>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</si>
  <si>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</si>
  <si>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</si>
  <si>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</si>
  <si>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</si>
  <si>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</si>
  <si>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</si>
  <si>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</si>
  <si>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</si>
  <si>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</si>
  <si>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</si>
  <si>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</si>
  <si>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</si>
  <si>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</si>
  <si>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</si>
  <si>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</si>
  <si>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</si>
  <si>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</si>
  <si>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</si>
  <si>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</si>
  <si>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</si>
  <si>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</si>
  <si>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</si>
  <si>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</si>
  <si>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</si>
  <si>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</si>
  <si>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</si>
  <si>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</si>
  <si>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</si>
  <si>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</si>
  <si>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</si>
  <si>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</si>
  <si>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</si>
  <si>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</si>
  <si>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</si>
  <si>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</si>
  <si>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</si>
  <si>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</si>
  <si>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</si>
  <si>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</si>
  <si>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</si>
  <si>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</si>
  <si>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</si>
  <si>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</si>
  <si>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</si>
  <si>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</si>
  <si>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</si>
  <si>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</si>
  <si>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</si>
  <si>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</si>
  <si>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</si>
  <si>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</si>
  <si>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</si>
  <si>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</si>
  <si>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</si>
  <si>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</si>
  <si>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</si>
  <si>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</si>
  <si>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</si>
  <si>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</si>
  <si>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</si>
  <si>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</si>
  <si>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</si>
  <si>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</si>
  <si>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</si>
  <si>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</si>
  <si>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</si>
  <si>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</si>
  <si>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</si>
  <si>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</si>
  <si>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</si>
  <si>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</si>
  <si>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</si>
  <si>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</si>
  <si>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</si>
  <si>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</si>
  <si>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</si>
  <si>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</si>
  <si>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</si>
  <si>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</si>
  <si>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</si>
  <si>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</si>
  <si>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</si>
  <si>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</si>
  <si>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</si>
  <si>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</si>
  <si>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</si>
  <si>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</si>
  <si>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</si>
  <si>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</si>
  <si>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</si>
  <si>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</si>
  <si>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</si>
  <si>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</si>
  <si>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</si>
  <si>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</si>
  <si>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</si>
  <si>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</si>
  <si>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</si>
  <si>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</si>
  <si>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</si>
  <si>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</si>
  <si>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</si>
  <si>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</si>
  <si>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</si>
  <si>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</si>
  <si>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</si>
  <si>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</si>
  <si>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</si>
  <si>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</si>
  <si>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</si>
  <si>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</si>
  <si>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</si>
  <si>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</si>
  <si>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</si>
  <si>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</si>
  <si>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</si>
  <si>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</si>
  <si>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</si>
  <si>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</si>
  <si>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</si>
  <si>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</si>
  <si>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</si>
  <si>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</si>
  <si>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</si>
  <si>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</si>
  <si>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</si>
  <si>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</si>
  <si>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</si>
  <si>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</si>
  <si>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</si>
  <si>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</si>
  <si>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</si>
  <si>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</si>
  <si>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</si>
  <si>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</si>
  <si>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</si>
  <si>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</si>
  <si>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</si>
  <si>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</si>
  <si>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</si>
  <si>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</si>
  <si>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</si>
  <si>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</si>
  <si>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</si>
  <si>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</si>
  <si>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</si>
  <si>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</si>
  <si>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</si>
  <si>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</si>
  <si>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</si>
  <si>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</si>
  <si>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</si>
  <si>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</si>
  <si>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</si>
  <si>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</si>
  <si>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</si>
  <si>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</si>
  <si>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</si>
  <si>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</si>
  <si>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</si>
  <si>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</si>
  <si>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</si>
  <si>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</si>
  <si>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</si>
  <si>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</si>
  <si>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</si>
  <si>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</si>
  <si>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</si>
  <si>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</si>
  <si>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</si>
  <si>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</si>
  <si>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</si>
  <si>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</si>
  <si>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</si>
  <si>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</si>
  <si>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</si>
  <si>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</si>
  <si>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</si>
  <si>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</si>
  <si>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</si>
  <si>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</si>
  <si>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</si>
  <si>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</si>
  <si>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</si>
  <si>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</si>
  <si>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</si>
  <si>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</si>
  <si>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</si>
  <si>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</si>
  <si>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</si>
  <si>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</si>
  <si>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</si>
  <si>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</si>
  <si>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</si>
  <si>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</si>
  <si>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</si>
  <si>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</si>
  <si>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</si>
  <si>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</si>
  <si>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</si>
  <si>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</si>
  <si>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</si>
  <si>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</si>
  <si>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</si>
  <si>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</si>
  <si>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</si>
  <si>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</si>
  <si>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</si>
  <si>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</si>
  <si>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</si>
  <si>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</si>
  <si>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</si>
  <si>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</si>
  <si>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</si>
  <si>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</si>
  <si>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</si>
  <si>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</si>
  <si>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</si>
  <si>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</si>
  <si>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</si>
  <si>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</si>
  <si>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</si>
  <si>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</si>
  <si>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</si>
  <si>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</si>
  <si>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</si>
  <si>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</si>
  <si>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</si>
  <si>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</si>
  <si>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</si>
  <si>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</si>
  <si>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</si>
  <si>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</si>
  <si>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</si>
  <si>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</si>
  <si>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</si>
  <si>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</si>
  <si>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</si>
  <si>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</si>
  <si>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</si>
  <si>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</si>
  <si>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</si>
  <si>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</si>
  <si>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</si>
  <si>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</si>
  <si>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</si>
  <si>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</si>
  <si>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</si>
  <si>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</si>
  <si>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</si>
  <si>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</si>
  <si>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</si>
  <si>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</si>
  <si>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</si>
  <si>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</si>
  <si>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</si>
  <si>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</si>
  <si>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</si>
  <si>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</si>
  <si>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</si>
  <si>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</si>
  <si>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</si>
  <si>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</si>
  <si>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</si>
  <si>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</si>
  <si>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</si>
  <si>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</si>
  <si>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</si>
  <si>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</si>
  <si>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</si>
  <si>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</si>
  <si>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</si>
  <si>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</si>
  <si>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</si>
  <si>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</si>
  <si>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</si>
  <si>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</si>
  <si>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</si>
  <si>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</si>
  <si>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</si>
  <si>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</si>
  <si>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</si>
  <si>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</si>
  <si>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</si>
  <si>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</si>
  <si>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</si>
  <si>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</si>
  <si>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</si>
  <si>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</si>
  <si>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</si>
  <si>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</si>
  <si>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</si>
  <si>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</si>
  <si>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</si>
  <si>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</si>
  <si>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</si>
  <si>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</si>
  <si>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</si>
  <si>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</si>
  <si>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</si>
  <si>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</si>
  <si>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</si>
  <si>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</si>
  <si>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</si>
  <si>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</si>
  <si>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</si>
  <si>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</si>
  <si>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</si>
  <si>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</si>
  <si>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</si>
  <si>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</si>
  <si>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</si>
  <si>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</si>
  <si>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</si>
  <si>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</si>
  <si>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</si>
  <si>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</si>
  <si>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</si>
  <si>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</si>
  <si>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</si>
  <si>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</si>
  <si>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</si>
  <si>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</si>
  <si>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</si>
  <si>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</si>
  <si>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</si>
  <si>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</si>
  <si>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</si>
  <si>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</si>
  <si>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</si>
  <si>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</si>
  <si>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</si>
  <si>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</si>
  <si>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</si>
  <si>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</si>
  <si>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</si>
  <si>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</si>
  <si>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</si>
  <si>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</si>
  <si>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</si>
  <si>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</si>
  <si>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</si>
  <si>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</si>
  <si>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</si>
  <si>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</si>
  <si>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</si>
  <si>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</si>
  <si>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</si>
  <si>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</si>
  <si>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</si>
  <si>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</si>
  <si>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</si>
  <si>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</si>
  <si>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</si>
  <si>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</si>
  <si>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</si>
  <si>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</si>
  <si>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</si>
  <si>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</si>
  <si>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</si>
  <si>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</si>
  <si>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</si>
  <si>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</si>
  <si>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</si>
  <si>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</si>
  <si>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</si>
  <si>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</si>
  <si>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</si>
  <si>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</si>
  <si>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</si>
  <si>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</si>
  <si>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</si>
  <si>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</si>
  <si>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</si>
  <si>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</si>
  <si>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</si>
  <si>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</si>
  <si>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</si>
  <si>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</si>
  <si>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</si>
  <si>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</si>
  <si>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</si>
  <si>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</si>
  <si>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</si>
  <si>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</si>
  <si>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</si>
  <si>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</si>
  <si>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</si>
  <si>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</si>
  <si>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</si>
  <si>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</si>
  <si>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</si>
  <si>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</si>
  <si>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</si>
  <si>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</si>
  <si>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</si>
  <si>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</si>
  <si>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</si>
  <si>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</si>
  <si>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</si>
  <si>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</si>
  <si>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</si>
  <si>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</si>
  <si>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</si>
  <si>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</si>
  <si>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</si>
  <si>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</si>
  <si>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</si>
  <si>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</si>
  <si>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</si>
  <si>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</si>
  <si>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</si>
  <si>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</si>
  <si>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</si>
  <si>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</si>
  <si>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</si>
  <si>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</si>
  <si>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</si>
  <si>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</si>
  <si>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</si>
  <si>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</si>
  <si>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</si>
  <si>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</si>
  <si>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</si>
  <si>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</si>
  <si>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</si>
  <si>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</si>
  <si>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</si>
  <si>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</si>
  <si>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</si>
  <si>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</si>
  <si>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</si>
  <si>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</si>
  <si>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</si>
  <si>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</si>
  <si>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</si>
  <si>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</si>
  <si>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</si>
  <si>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</si>
  <si>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</si>
  <si>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</si>
  <si>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</si>
  <si>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</si>
  <si>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</si>
  <si>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</si>
  <si>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</si>
  <si>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</si>
  <si>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</si>
  <si>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</si>
  <si>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</si>
  <si>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</si>
  <si>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</si>
  <si>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</si>
  <si>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</si>
  <si>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</si>
  <si>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</si>
  <si>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</si>
  <si>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</si>
  <si>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</si>
  <si>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</si>
  <si>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</si>
  <si>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</si>
  <si>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</si>
  <si>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</si>
  <si>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</si>
  <si>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</si>
  <si>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</si>
  <si>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</si>
  <si>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</si>
  <si>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</si>
  <si>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</si>
  <si>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</si>
  <si>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</si>
  <si>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</si>
  <si>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</si>
  <si>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</si>
  <si>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</si>
  <si>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</si>
  <si>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</si>
  <si>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</si>
  <si>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</si>
  <si>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</si>
  <si>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</si>
  <si>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</si>
  <si>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</si>
  <si>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</si>
  <si>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</si>
  <si>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</si>
  <si>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</si>
  <si>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</si>
  <si>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</si>
  <si>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</si>
  <si>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</si>
  <si>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</si>
  <si>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</si>
  <si>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</si>
  <si>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</si>
  <si>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</si>
  <si>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</si>
  <si>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</si>
  <si>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</si>
  <si>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</si>
  <si>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</si>
  <si>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</si>
  <si>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</si>
  <si>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</si>
  <si>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</si>
  <si>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</si>
  <si>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</si>
  <si>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</si>
  <si>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</si>
  <si>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</si>
  <si>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</si>
  <si>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</si>
  <si>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</si>
  <si>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</si>
  <si>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</si>
  <si>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</si>
  <si>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</si>
  <si>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</si>
  <si>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</si>
  <si>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</si>
  <si>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</si>
  <si>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</si>
  <si>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</si>
  <si>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</si>
  <si>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</si>
  <si>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</si>
  <si>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</si>
  <si>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</si>
  <si>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</si>
  <si>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</si>
  <si>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</si>
  <si>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</si>
  <si>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</si>
  <si>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</si>
  <si>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</si>
  <si>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</si>
  <si>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</si>
  <si>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</si>
  <si>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</si>
  <si>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</si>
  <si>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</si>
  <si>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</si>
  <si>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</si>
  <si>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</si>
  <si>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</si>
  <si>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</si>
  <si>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</si>
  <si>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</si>
  <si>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</si>
  <si>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</si>
  <si>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</si>
  <si>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</si>
  <si>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</si>
  <si>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</si>
  <si>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</si>
  <si>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</si>
  <si>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</si>
  <si>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</si>
  <si>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</si>
  <si>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</si>
  <si>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</si>
  <si>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</si>
  <si>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</si>
  <si>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</si>
  <si>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</si>
  <si>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</si>
  <si>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</si>
  <si>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</si>
  <si>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</si>
  <si>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</si>
  <si>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</si>
  <si>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</si>
  <si>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</si>
  <si>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</si>
  <si>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</si>
  <si>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</si>
  <si>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</si>
  <si>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</si>
  <si>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</si>
  <si>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</si>
  <si>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</si>
  <si>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</si>
  <si>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</si>
  <si>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</si>
  <si>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</si>
  <si>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</si>
  <si>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</si>
  <si>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</si>
  <si>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</si>
  <si>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</si>
  <si>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</si>
  <si>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</si>
  <si>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</si>
  <si>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</si>
  <si>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</si>
  <si>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</si>
  <si>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</si>
  <si>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</si>
  <si>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</si>
  <si>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</si>
  <si>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</si>
  <si>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</si>
  <si>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</si>
  <si>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</si>
  <si>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</si>
  <si>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</si>
  <si>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</si>
  <si>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</si>
  <si>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</si>
  <si>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</si>
  <si>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</si>
  <si>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</si>
  <si>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</si>
  <si>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</si>
  <si>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</si>
  <si>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</si>
  <si>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</si>
  <si>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</si>
  <si>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</si>
  <si>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</si>
  <si>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</si>
  <si>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</si>
  <si>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</si>
  <si>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</si>
  <si>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</si>
  <si>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</si>
  <si>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</si>
  <si>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</si>
  <si>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</si>
  <si>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</si>
  <si>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</si>
  <si>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</si>
  <si>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</si>
  <si>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</si>
  <si>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</si>
  <si>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</si>
  <si>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</si>
  <si>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</si>
  <si>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</si>
  <si>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</si>
  <si>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</si>
  <si>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</si>
  <si>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</si>
  <si>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</si>
  <si>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</si>
  <si>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</si>
  <si>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</si>
  <si>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</si>
  <si>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</si>
  <si>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</si>
  <si>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</si>
  <si>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</si>
  <si>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</si>
  <si>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</si>
  <si>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</si>
  <si>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</si>
  <si>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</si>
  <si>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</si>
  <si>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</si>
  <si>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</si>
  <si>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</si>
  <si>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</si>
  <si>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</si>
  <si>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</si>
  <si>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</si>
  <si>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</si>
  <si>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</si>
  <si>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</si>
  <si>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</si>
  <si>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</si>
  <si>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</si>
  <si>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</si>
  <si>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</si>
  <si>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</si>
  <si>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</si>
  <si>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</si>
  <si>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</si>
  <si>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</si>
  <si>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</si>
  <si>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</si>
  <si>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</si>
  <si>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</si>
  <si>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</si>
  <si>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</si>
  <si>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</si>
  <si>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</si>
  <si>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</si>
  <si>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</si>
  <si>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</si>
  <si>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</si>
  <si>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</si>
  <si>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</si>
  <si>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</si>
  <si>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</si>
  <si>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</si>
  <si>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</si>
  <si>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</si>
  <si>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</si>
  <si>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</si>
  <si>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</si>
  <si>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</si>
  <si>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</si>
  <si>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</si>
  <si>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</si>
  <si>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</si>
  <si>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</si>
  <si>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</si>
  <si>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</si>
  <si>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</si>
  <si>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</si>
  <si>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</si>
  <si>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</si>
  <si>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</si>
  <si>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</si>
  <si>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</si>
  <si>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</si>
  <si>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</si>
  <si>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</si>
  <si>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</si>
  <si>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</si>
  <si>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</si>
  <si>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</si>
  <si>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</si>
  <si>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</si>
  <si>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</si>
  <si>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</si>
  <si>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</si>
  <si>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</si>
  <si>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</si>
  <si>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</si>
  <si>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</si>
  <si>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</si>
  <si>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</si>
  <si>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</si>
  <si>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</si>
  <si>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</si>
  <si>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</si>
  <si>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</si>
  <si>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</si>
  <si>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</si>
  <si>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</si>
  <si>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</si>
  <si>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</si>
  <si>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</si>
  <si>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</si>
  <si>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</si>
  <si>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</si>
  <si>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</si>
  <si>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</si>
  <si>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</si>
  <si>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</si>
  <si>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</si>
  <si>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</si>
  <si>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</si>
  <si>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</si>
  <si>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</si>
  <si>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</si>
  <si>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</si>
  <si>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</si>
  <si>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</si>
  <si>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</si>
  <si>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</si>
  <si>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</si>
  <si>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</si>
  <si>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</si>
  <si>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</si>
  <si>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</si>
  <si>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</si>
  <si>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</si>
  <si>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</si>
  <si>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</si>
  <si>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</si>
  <si>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</si>
  <si>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</si>
  <si>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</si>
  <si>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</si>
  <si>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</si>
  <si>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</si>
  <si>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</si>
  <si>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</si>
  <si>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</si>
  <si>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</si>
  <si>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</si>
  <si>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</si>
  <si>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</si>
  <si>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</si>
  <si>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</si>
  <si>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</si>
  <si>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</si>
  <si>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</si>
  <si>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</si>
  <si>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</si>
  <si>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</si>
  <si>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</si>
  <si>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</si>
  <si>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</si>
  <si>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</si>
  <si>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</si>
  <si>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</si>
  <si>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</si>
  <si>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</si>
  <si>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</si>
  <si>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</si>
  <si>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</si>
  <si>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</si>
  <si>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</si>
  <si>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</si>
  <si>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</si>
  <si>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</si>
  <si>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</si>
  <si>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</si>
  <si>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</si>
  <si>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</si>
  <si>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</si>
  <si>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</si>
  <si>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</si>
  <si>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</si>
  <si>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</si>
  <si>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</si>
  <si>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</si>
  <si>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</si>
  <si>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</si>
  <si>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</si>
  <si>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</si>
  <si>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</si>
  <si>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</si>
  <si>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</si>
  <si>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</si>
  <si>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</si>
  <si>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</si>
  <si>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</si>
  <si>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</si>
  <si>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</si>
  <si>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</si>
  <si>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</si>
  <si>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</si>
  <si>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</si>
  <si>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</si>
  <si>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</si>
  <si>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</si>
  <si>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</si>
  <si>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</si>
  <si>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</si>
  <si>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</si>
  <si>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</si>
  <si>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</si>
  <si>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</si>
  <si>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</si>
  <si>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</si>
  <si>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</si>
  <si>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</si>
  <si>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</si>
  <si>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</si>
  <si>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</si>
  <si>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</si>
  <si>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</si>
  <si>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</si>
  <si>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</si>
  <si>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</si>
  <si>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</si>
  <si>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</si>
  <si>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</si>
  <si>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</si>
  <si>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</si>
  <si>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</si>
  <si>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</si>
  <si>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</si>
  <si>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</si>
  <si>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</si>
  <si>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</si>
  <si>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</si>
  <si>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</si>
  <si>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</si>
  <si>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</si>
  <si>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</si>
  <si>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</si>
  <si>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</si>
  <si>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</si>
  <si>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</si>
  <si>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</si>
  <si>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</si>
  <si>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</si>
  <si>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</si>
  <si>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</si>
  <si>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</si>
  <si>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</si>
  <si>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</si>
  <si>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</si>
  <si>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</si>
  <si>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</si>
  <si>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</si>
  <si>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</si>
  <si>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</si>
  <si>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</si>
  <si>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</si>
  <si>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</si>
  <si>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</si>
  <si>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</si>
  <si>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</si>
  <si>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</si>
  <si>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</si>
  <si>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</si>
  <si>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</si>
  <si>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</si>
  <si>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</si>
  <si>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</si>
  <si>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</si>
  <si>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</si>
  <si>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</si>
  <si>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</si>
  <si>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</si>
  <si>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</si>
  <si>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</si>
  <si>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</si>
  <si>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</si>
  <si>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</si>
  <si>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</si>
  <si>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</si>
  <si>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</si>
  <si>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</si>
  <si>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</si>
  <si>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</si>
  <si>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</si>
  <si>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</si>
  <si>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</si>
  <si>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</si>
  <si>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</si>
  <si>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</si>
  <si>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</si>
  <si>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</si>
  <si>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</si>
  <si>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</si>
  <si>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</si>
  <si>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</si>
  <si>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</si>
  <si>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</si>
  <si>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</si>
  <si>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</si>
  <si>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</si>
  <si>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</si>
  <si>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</si>
  <si>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</si>
  <si>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</si>
  <si>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</si>
  <si>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</si>
  <si>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</si>
  <si>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</si>
  <si>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</si>
  <si>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</si>
  <si>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</si>
  <si>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</si>
  <si>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</si>
  <si>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</si>
  <si>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</si>
  <si>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</si>
  <si>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</si>
  <si>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</si>
  <si>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</si>
  <si>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</si>
  <si>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</si>
  <si>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</si>
  <si>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</si>
  <si>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</si>
  <si>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</si>
  <si>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</si>
  <si>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</si>
  <si>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</si>
  <si>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</si>
  <si>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</si>
  <si>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</si>
  <si>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</si>
  <si>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</si>
  <si>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</si>
  <si>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</si>
  <si>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</si>
  <si>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</si>
  <si>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</si>
  <si>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</si>
  <si>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</si>
  <si>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</si>
  <si>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</si>
  <si>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</si>
  <si>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</si>
  <si>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</si>
  <si>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</si>
  <si>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</si>
  <si>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</si>
  <si>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</si>
  <si>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</si>
  <si>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</si>
  <si>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</si>
  <si>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</si>
  <si>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</si>
  <si>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</si>
  <si>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</si>
  <si>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</si>
  <si>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</si>
  <si>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</si>
  <si>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</si>
  <si>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</si>
  <si>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</si>
  <si>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</si>
  <si>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</si>
  <si>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</si>
  <si>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</si>
  <si>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</si>
  <si>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</si>
  <si>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</si>
  <si>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</si>
  <si>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</si>
  <si>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</si>
  <si>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</si>
  <si>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</si>
  <si>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</si>
  <si>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</si>
  <si>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</si>
  <si>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</si>
  <si>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</si>
  <si>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</si>
  <si>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</si>
  <si>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</si>
  <si>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</si>
  <si>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</si>
  <si>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</si>
  <si>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</si>
  <si>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</si>
  <si>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</si>
  <si>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</si>
  <si>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</si>
  <si>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</si>
  <si>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</si>
  <si>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</si>
  <si>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</si>
  <si>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</si>
  <si>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</si>
  <si>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</si>
  <si>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</si>
  <si>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</si>
  <si>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</si>
  <si>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</si>
  <si>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</si>
  <si>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</si>
  <si>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</si>
  <si>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</si>
  <si>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</si>
  <si>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</si>
  <si>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</si>
  <si>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</si>
  <si>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</si>
  <si>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</si>
  <si>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</si>
  <si>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</si>
  <si>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</si>
  <si>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</si>
  <si>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</si>
  <si>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</si>
  <si>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</si>
  <si>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</si>
  <si>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</si>
  <si>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</si>
  <si>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</si>
  <si>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</si>
  <si>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</si>
  <si>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</si>
  <si>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</si>
  <si>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</si>
  <si>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</si>
  <si>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</si>
  <si>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</si>
  <si>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</si>
  <si>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</si>
  <si>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</si>
  <si>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</si>
  <si>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</si>
  <si>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</si>
  <si>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</si>
  <si>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</si>
  <si>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</si>
  <si>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</si>
  <si>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</si>
  <si>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</si>
  <si>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</si>
  <si>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</si>
  <si>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</si>
  <si>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</si>
  <si>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</si>
  <si>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</si>
  <si>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</si>
  <si>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</si>
  <si>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</si>
  <si>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</si>
  <si>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</si>
  <si>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</si>
  <si>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</si>
  <si>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</si>
  <si>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</si>
  <si>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</si>
  <si>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</si>
  <si>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</si>
  <si>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</si>
  <si>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</si>
  <si>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</si>
  <si>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</si>
  <si>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</si>
  <si>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</si>
  <si>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</si>
  <si>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</si>
  <si>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</si>
  <si>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</si>
  <si>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</si>
  <si>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</si>
  <si>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</si>
  <si>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</si>
  <si>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</si>
  <si>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</si>
  <si>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</si>
  <si>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</si>
  <si>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</si>
  <si>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</si>
  <si>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</si>
  <si>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</si>
  <si>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</si>
  <si>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</si>
  <si>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</si>
  <si>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</si>
  <si>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</si>
  <si>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</si>
  <si>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</si>
  <si>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</si>
  <si>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</si>
  <si>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</si>
  <si>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</si>
  <si>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</si>
  <si>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</si>
  <si>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</si>
  <si>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</si>
  <si>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</si>
  <si>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</si>
  <si>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</si>
  <si>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</si>
  <si>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</si>
  <si>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</si>
  <si>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</si>
  <si>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</si>
  <si>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</si>
  <si>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</si>
  <si>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</si>
  <si>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</si>
  <si>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</si>
  <si>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</si>
  <si>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</si>
  <si>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</si>
  <si>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</si>
  <si>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</si>
  <si>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</si>
  <si>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</si>
  <si>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</si>
  <si>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</si>
  <si>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</si>
  <si>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</si>
  <si>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</si>
  <si>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</si>
  <si>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</si>
  <si>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</si>
  <si>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</si>
  <si>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</si>
  <si>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</si>
  <si>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</si>
  <si>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</si>
  <si>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</si>
  <si>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</si>
  <si>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</si>
  <si>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</si>
  <si>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</si>
  <si>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</si>
  <si>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</si>
  <si>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</si>
  <si>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</si>
  <si>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</si>
  <si>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</si>
  <si>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</si>
  <si>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</si>
  <si>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</si>
  <si>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</si>
  <si>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</si>
  <si>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</si>
  <si>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</si>
  <si>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</si>
  <si>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</si>
  <si>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</si>
  <si>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</si>
  <si>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</si>
  <si>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</si>
  <si>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</si>
  <si>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</si>
  <si>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</si>
  <si>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</si>
  <si>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</si>
  <si>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</si>
  <si>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</si>
  <si>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</si>
  <si>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</si>
  <si>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</si>
  <si>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</si>
  <si>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</si>
  <si>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</si>
  <si>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</si>
  <si>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</si>
  <si>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</si>
  <si>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</si>
  <si>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</si>
  <si>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</si>
  <si>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</si>
  <si>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</si>
  <si>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</si>
  <si>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</si>
  <si>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</si>
  <si>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</si>
  <si>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</si>
  <si>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</si>
  <si>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</si>
  <si>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</si>
  <si>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</si>
  <si>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</si>
  <si>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</si>
  <si>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</si>
  <si>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</si>
  <si>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</si>
  <si>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</si>
  <si>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</si>
  <si>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</si>
  <si>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</si>
  <si>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</si>
  <si>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</si>
  <si>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</si>
  <si>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</si>
  <si>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</si>
  <si>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</si>
  <si>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</si>
  <si>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</si>
  <si>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</si>
  <si>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</si>
  <si>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</si>
  <si>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</si>
  <si>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</si>
  <si>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</si>
  <si>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</si>
  <si>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</si>
  <si>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</si>
  <si>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</si>
  <si>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</si>
  <si>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</si>
  <si>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</si>
  <si>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</si>
  <si>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</si>
  <si>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</si>
  <si>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</si>
  <si>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</si>
  <si>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</si>
  <si>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</si>
  <si>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</si>
  <si>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</si>
  <si>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</si>
  <si>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</si>
  <si>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</si>
  <si>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</si>
  <si>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</si>
  <si>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</si>
  <si>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</si>
  <si>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</si>
  <si>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</si>
  <si>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</si>
  <si>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</si>
  <si>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</si>
  <si>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</si>
  <si>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</si>
  <si>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</si>
  <si>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</si>
  <si>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</si>
  <si>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</si>
  <si>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</si>
  <si>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</si>
  <si>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</si>
  <si>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</si>
  <si>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</si>
  <si>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</si>
  <si>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</si>
  <si>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</si>
  <si>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</si>
  <si>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</si>
  <si>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</si>
  <si>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</si>
  <si>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</si>
  <si>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</si>
  <si>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</si>
  <si>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</si>
  <si>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</si>
  <si>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</si>
  <si>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</si>
  <si>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</si>
  <si>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</si>
  <si>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</si>
  <si>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</si>
  <si>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</si>
  <si>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</si>
  <si>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</si>
  <si>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</si>
  <si>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</si>
  <si>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</si>
  <si>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</si>
  <si>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</si>
  <si>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</si>
  <si>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</si>
  <si>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</si>
  <si>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</si>
  <si>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</si>
  <si>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</si>
  <si>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</si>
  <si>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</si>
  <si>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</si>
  <si>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</si>
  <si>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</si>
  <si>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</si>
  <si>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</si>
  <si>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</si>
  <si>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</si>
  <si>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</si>
  <si>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</si>
  <si>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</si>
  <si>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</si>
  <si>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</si>
  <si>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</si>
  <si>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</si>
  <si>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</si>
  <si>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</si>
  <si>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</si>
  <si>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</si>
  <si>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</si>
  <si>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</si>
  <si>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</si>
  <si>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</si>
  <si>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</si>
  <si>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</si>
  <si>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</si>
  <si>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</si>
  <si>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</si>
  <si>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</si>
  <si>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</si>
  <si>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</si>
  <si>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</si>
  <si>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</si>
  <si>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</si>
  <si>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</si>
  <si>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</si>
  <si>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</si>
  <si>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</si>
  <si>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</si>
  <si>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</si>
  <si>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</si>
  <si>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</si>
  <si>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</si>
  <si>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</si>
  <si>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</si>
  <si>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</si>
  <si>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</si>
  <si>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</si>
  <si>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</si>
  <si>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</si>
  <si>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</si>
  <si>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</si>
  <si>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</si>
  <si>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</si>
  <si>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</si>
  <si>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</si>
  <si>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</si>
  <si>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</si>
  <si>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</si>
  <si>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</si>
  <si>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</si>
  <si>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</si>
  <si>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</si>
  <si>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</si>
  <si>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</si>
  <si>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</si>
  <si>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</si>
  <si>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</si>
  <si>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</si>
  <si>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</si>
  <si>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</si>
  <si>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</si>
  <si>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</si>
  <si>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</si>
  <si>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</si>
  <si>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</si>
  <si>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</si>
  <si>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</si>
  <si>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</si>
  <si>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</si>
  <si>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</si>
  <si>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</si>
  <si>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</si>
  <si>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</si>
  <si>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</si>
  <si>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</si>
  <si>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</si>
  <si>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</si>
  <si>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</si>
  <si>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</si>
  <si>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</si>
  <si>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</si>
  <si>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</si>
  <si>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</si>
  <si>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</si>
  <si>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</si>
  <si>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</si>
  <si>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</si>
  <si>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</si>
  <si>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</si>
  <si>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</si>
  <si>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</si>
  <si>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</si>
  <si>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</si>
  <si>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</si>
  <si>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</si>
  <si>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</si>
  <si>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</si>
  <si>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</si>
  <si>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</si>
  <si>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</si>
  <si>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</si>
  <si>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</si>
  <si>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</si>
  <si>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</si>
  <si>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</si>
  <si>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</si>
  <si>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</si>
  <si>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</si>
  <si>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</si>
  <si>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</si>
  <si>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</si>
  <si>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</si>
  <si>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</si>
  <si>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</si>
  <si>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</si>
  <si>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</si>
  <si>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</si>
  <si>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</si>
  <si>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</si>
  <si>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</si>
  <si>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</si>
  <si>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</si>
  <si>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</si>
  <si>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</si>
  <si>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</si>
  <si>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</si>
  <si>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</si>
  <si>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</si>
  <si>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</si>
  <si>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</si>
  <si>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</si>
  <si>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</si>
  <si>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</si>
  <si>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</si>
  <si>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</si>
  <si>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</si>
  <si>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</si>
  <si>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</si>
  <si>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</si>
  <si>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</si>
  <si>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</si>
  <si>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</si>
  <si>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</si>
  <si>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</si>
  <si>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</si>
  <si>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</si>
  <si>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</si>
  <si>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</si>
  <si>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</si>
  <si>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</si>
  <si>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</si>
  <si>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</si>
  <si>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</si>
  <si>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</si>
  <si>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</si>
  <si>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</si>
  <si>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</si>
  <si>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</si>
  <si>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</si>
  <si>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</si>
  <si>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</si>
  <si>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</si>
  <si>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</si>
  <si>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</si>
  <si>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</si>
  <si>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</si>
  <si>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</si>
  <si>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</si>
  <si>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</si>
  <si>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</si>
  <si>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</si>
  <si>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</si>
  <si>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</si>
  <si>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</si>
  <si>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</si>
  <si>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</si>
  <si>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</si>
  <si>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</si>
  <si>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</si>
  <si>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</si>
  <si>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</si>
  <si>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</si>
  <si>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</si>
  <si>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</si>
  <si>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</si>
  <si>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</si>
  <si>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</si>
  <si>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</si>
  <si>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</si>
  <si>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</si>
  <si>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</si>
  <si>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</si>
  <si>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</si>
  <si>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</si>
  <si>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</si>
  <si>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</si>
  <si>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</si>
  <si>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</si>
  <si>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</si>
  <si>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</si>
  <si>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</si>
  <si>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</si>
  <si>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</si>
  <si>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</si>
  <si>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</si>
  <si>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</si>
  <si>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</si>
  <si>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</si>
  <si>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</si>
  <si>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</si>
  <si>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</si>
  <si>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</si>
  <si>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</si>
  <si>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</si>
  <si>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</si>
  <si>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</si>
  <si>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</si>
  <si>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</si>
  <si>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</si>
  <si>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</si>
  <si>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</si>
  <si>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</si>
  <si>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</si>
  <si>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</si>
  <si>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</si>
  <si>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</si>
  <si>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</si>
  <si>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</si>
  <si>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</si>
  <si>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</si>
  <si>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</si>
  <si>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</si>
  <si>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</si>
  <si>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</si>
  <si>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</si>
  <si>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</si>
  <si>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</si>
  <si>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</si>
  <si>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</si>
  <si>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</si>
  <si>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</si>
  <si>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</si>
  <si>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</si>
  <si>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</si>
  <si>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</si>
  <si>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</si>
  <si>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</si>
  <si>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</si>
  <si>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</si>
  <si>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</si>
  <si>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</si>
  <si>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</si>
  <si>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</si>
  <si>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</si>
  <si>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</si>
  <si>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</si>
  <si>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</si>
  <si>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</si>
  <si>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</si>
  <si>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</si>
  <si>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</si>
  <si>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</si>
  <si>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</si>
  <si>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</si>
  <si>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</si>
  <si>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</si>
  <si>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</si>
  <si>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</si>
  <si>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</si>
  <si>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</si>
  <si>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</si>
  <si>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</si>
  <si>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</si>
  <si>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</si>
  <si>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</si>
  <si>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</si>
  <si>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</si>
  <si>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</si>
  <si>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</si>
  <si>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</si>
  <si>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</si>
  <si>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</si>
  <si>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</si>
  <si>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</si>
  <si>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</si>
  <si>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</si>
  <si>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</si>
  <si>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</si>
  <si>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</si>
  <si>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</si>
  <si>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</si>
  <si>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</si>
  <si>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</si>
  <si>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</si>
  <si>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</si>
  <si>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</si>
  <si>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</si>
  <si>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</si>
  <si>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</si>
  <si>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</si>
  <si>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</si>
  <si>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</si>
  <si>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</si>
  <si>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</si>
  <si>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</si>
  <si>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</si>
  <si>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</si>
  <si>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</si>
  <si>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</si>
  <si>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</si>
  <si>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</si>
  <si>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</si>
  <si>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</si>
  <si>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</si>
  <si>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</si>
  <si>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</si>
  <si>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</si>
  <si>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</si>
  <si>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</si>
  <si>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</si>
  <si>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</si>
  <si>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</si>
  <si>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</si>
  <si>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</si>
  <si>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</si>
  <si>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</si>
  <si>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</si>
  <si>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</si>
  <si>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</si>
  <si>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</si>
  <si>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</si>
  <si>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</si>
  <si>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</si>
  <si>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</si>
  <si>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</si>
  <si>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</si>
  <si>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</si>
  <si>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</si>
  <si>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</si>
  <si>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</si>
  <si>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</si>
  <si>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</si>
  <si>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</si>
  <si>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</si>
  <si>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</si>
  <si>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</si>
  <si>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</si>
  <si>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</si>
  <si>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</si>
  <si>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</si>
  <si>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</si>
  <si>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</si>
  <si>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</si>
  <si>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</si>
  <si>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</si>
  <si>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</si>
  <si>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</si>
  <si>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</si>
  <si>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</si>
  <si>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</si>
  <si>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</si>
  <si>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</si>
  <si>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</si>
  <si>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</si>
  <si>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</si>
  <si>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</si>
  <si>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</si>
  <si>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</si>
  <si>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</si>
  <si>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</si>
  <si>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</si>
  <si>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</si>
  <si>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</si>
  <si>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</si>
  <si>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</si>
  <si>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</si>
  <si>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</si>
  <si>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</si>
  <si>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</si>
  <si>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</si>
  <si>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</si>
  <si>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</si>
  <si>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</si>
  <si>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</si>
  <si>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</si>
  <si>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</si>
  <si>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</si>
  <si>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</si>
  <si>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</si>
  <si>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</si>
  <si>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</si>
  <si>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</si>
  <si>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</si>
  <si>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</si>
  <si>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</si>
  <si>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</si>
  <si>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</si>
  <si>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</si>
  <si>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</si>
  <si>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</si>
  <si>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</si>
  <si>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</si>
  <si>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</si>
  <si>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</si>
  <si>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</si>
  <si>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</si>
  <si>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</si>
  <si>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</si>
  <si>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</si>
  <si>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</si>
  <si>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</si>
  <si>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</si>
  <si>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</si>
  <si>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</si>
  <si>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</si>
  <si>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</si>
  <si>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</si>
  <si>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</si>
  <si>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</si>
  <si>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</si>
  <si>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</si>
  <si>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</si>
  <si>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</si>
  <si>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</si>
  <si>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</si>
  <si>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</si>
  <si>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</si>
  <si>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</si>
  <si>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</si>
  <si>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</si>
  <si>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</si>
  <si>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</si>
  <si>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</si>
  <si>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</si>
  <si>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</si>
  <si>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</si>
  <si>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</si>
  <si>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</si>
  <si>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</si>
  <si>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</si>
  <si>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</si>
  <si>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</si>
  <si>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</si>
  <si>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</si>
  <si>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</si>
  <si>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</si>
  <si>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</si>
  <si>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</si>
  <si>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</si>
  <si>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</si>
  <si>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</si>
  <si>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</si>
  <si>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</si>
  <si>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</si>
  <si>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</si>
  <si>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</si>
  <si>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</si>
  <si>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</si>
  <si>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</si>
  <si>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</si>
  <si>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</si>
  <si>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</si>
  <si>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</si>
  <si>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</si>
  <si>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</si>
  <si>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</si>
  <si>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</si>
  <si>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</si>
  <si>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</si>
  <si>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</si>
  <si>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</si>
  <si>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</si>
  <si>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</si>
  <si>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</si>
  <si>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</si>
  <si>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</si>
  <si>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</si>
  <si>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</si>
  <si>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</si>
  <si>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</si>
  <si>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</si>
  <si>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</si>
  <si>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</si>
  <si>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</si>
  <si>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</si>
  <si>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</si>
  <si>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</si>
  <si>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</si>
  <si>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</si>
  <si>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</si>
  <si>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</si>
  <si>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</si>
  <si>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</si>
  <si>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</si>
  <si>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</si>
  <si>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</si>
  <si>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</si>
  <si>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</si>
  <si>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</si>
  <si>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</si>
  <si>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</si>
  <si>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</si>
  <si>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</si>
  <si>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</si>
  <si>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</si>
  <si>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</si>
  <si>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</si>
  <si>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</si>
  <si>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</si>
  <si>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</si>
  <si>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</si>
  <si>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</si>
  <si>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</si>
  <si>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</si>
  <si>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</si>
  <si>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</si>
  <si>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</si>
  <si>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</si>
  <si>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</si>
  <si>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</si>
  <si>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</si>
  <si>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</si>
  <si>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</si>
  <si>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</si>
  <si>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</si>
  <si>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</si>
  <si>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</si>
  <si>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</si>
  <si>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</si>
  <si>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</si>
  <si>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</si>
  <si>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</si>
  <si>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</si>
  <si>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</si>
  <si>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</si>
  <si>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</si>
  <si>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</si>
  <si>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</si>
  <si>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</si>
  <si>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</si>
  <si>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</si>
  <si>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</si>
  <si>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</si>
  <si>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</si>
  <si>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</si>
  <si>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</si>
  <si>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</si>
  <si>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</si>
  <si>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</si>
  <si>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</si>
  <si>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</si>
  <si>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</si>
  <si>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</si>
  <si>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</si>
  <si>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</si>
  <si>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</si>
  <si>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</si>
  <si>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</si>
  <si>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</si>
  <si>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</si>
  <si>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</si>
  <si>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</si>
  <si>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</si>
  <si>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</si>
  <si>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</si>
  <si>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</si>
  <si>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</si>
  <si>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</si>
  <si>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</si>
  <si>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</si>
  <si>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</si>
  <si>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</si>
  <si>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</si>
  <si>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</si>
  <si>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</si>
  <si>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</si>
  <si>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</si>
  <si>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</si>
  <si>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</si>
  <si>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</si>
  <si>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</si>
  <si>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</si>
  <si>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</si>
  <si>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</si>
  <si>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</si>
  <si>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</si>
  <si>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</si>
  <si>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</si>
  <si>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</si>
  <si>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</si>
  <si>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</si>
  <si>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</si>
  <si>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</si>
  <si>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</si>
  <si>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</si>
  <si>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</si>
  <si>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</si>
  <si>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</si>
  <si>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</si>
  <si>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</si>
  <si>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</si>
  <si>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</si>
  <si>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</si>
  <si>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</si>
  <si>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</si>
  <si>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</si>
  <si>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</si>
  <si>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</si>
  <si>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</si>
  <si>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</si>
  <si>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</si>
  <si>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</si>
  <si>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</si>
  <si>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</si>
  <si>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</si>
  <si>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</si>
  <si>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</si>
  <si>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</si>
  <si>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</si>
  <si>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</si>
  <si>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</si>
  <si>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</si>
  <si>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</si>
  <si>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</si>
  <si>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</si>
  <si>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</si>
  <si>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</si>
  <si>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</si>
  <si>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</si>
  <si>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</si>
  <si>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</si>
  <si>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</si>
  <si>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</si>
  <si>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</si>
  <si>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</si>
  <si>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</si>
  <si>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</si>
  <si>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</si>
  <si>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</si>
  <si>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</si>
  <si>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</si>
  <si>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</si>
  <si>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</si>
  <si>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</si>
  <si>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</si>
  <si>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</si>
  <si>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</si>
  <si>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</si>
  <si>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</si>
  <si>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</si>
  <si>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</si>
  <si>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</si>
  <si>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</si>
  <si>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</si>
  <si>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</si>
  <si>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</si>
  <si>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</si>
  <si>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</si>
  <si>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</si>
  <si>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</si>
  <si>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</si>
  <si>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</si>
  <si>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</si>
  <si>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</si>
  <si>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</si>
  <si>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</si>
  <si>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</si>
  <si>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</si>
  <si>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</si>
  <si>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</si>
  <si>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</si>
  <si>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</si>
  <si>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</si>
  <si>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</si>
  <si>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</si>
  <si>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</si>
  <si>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</si>
  <si>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</si>
  <si>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</si>
  <si>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</si>
  <si>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</si>
  <si>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</si>
  <si>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</si>
  <si>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</si>
  <si>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</si>
  <si>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</si>
  <si>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</si>
  <si>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</si>
  <si>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</si>
  <si>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</si>
  <si>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</si>
  <si>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</si>
  <si>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</si>
  <si>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</si>
  <si>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</si>
  <si>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</si>
  <si>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</si>
  <si>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</si>
  <si>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</si>
  <si>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</si>
  <si>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</si>
  <si>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</si>
  <si>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</si>
  <si>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</si>
  <si>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</si>
  <si>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</si>
  <si>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</si>
  <si>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</si>
  <si>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</si>
  <si>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</si>
  <si>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</si>
  <si>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</si>
  <si>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</si>
  <si>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</si>
  <si>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</si>
  <si>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</si>
  <si>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</si>
  <si>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</si>
  <si>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</si>
  <si>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</si>
  <si>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</si>
  <si>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</si>
  <si>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</si>
  <si>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</si>
  <si>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</si>
  <si>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</si>
  <si>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</si>
  <si>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</si>
  <si>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</si>
  <si>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</si>
  <si>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</si>
  <si>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</si>
  <si>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</si>
  <si>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</si>
  <si>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</si>
  <si>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</si>
  <si>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</si>
  <si>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</si>
  <si>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</si>
  <si>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</si>
  <si>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</si>
  <si>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</si>
  <si>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</si>
  <si>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</si>
  <si>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</si>
  <si>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</si>
  <si>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</si>
  <si>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</si>
  <si>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</si>
  <si>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</si>
  <si>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</si>
  <si>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</si>
  <si>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</si>
  <si>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</si>
  <si>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</si>
  <si>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</si>
  <si>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</si>
  <si>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</si>
  <si>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</si>
  <si>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</si>
  <si>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</si>
  <si>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</si>
  <si>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</si>
  <si>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</si>
  <si>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</si>
  <si>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</si>
  <si>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</si>
  <si>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</si>
  <si>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</si>
  <si>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</si>
  <si>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</si>
  <si>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</si>
  <si>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</si>
  <si>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</si>
  <si>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</si>
  <si>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</si>
  <si>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</si>
  <si>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</si>
  <si>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</si>
  <si>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</si>
  <si>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</si>
  <si>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</si>
  <si>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</si>
  <si>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</si>
  <si>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</si>
  <si>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</si>
  <si>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</si>
  <si>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</si>
  <si>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</si>
  <si>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</si>
  <si>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</si>
  <si>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</si>
  <si>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</si>
  <si>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</si>
  <si>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</si>
  <si>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</si>
  <si>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</si>
  <si>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</si>
  <si>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</si>
  <si>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</si>
  <si>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</si>
  <si>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</si>
  <si>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</si>
  <si>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</si>
  <si>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</si>
  <si>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</si>
  <si>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</si>
  <si>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</si>
  <si>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</si>
  <si>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</si>
  <si>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</si>
  <si>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</si>
  <si>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</si>
  <si>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</si>
  <si>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</si>
  <si>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</si>
  <si>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</si>
  <si>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</si>
  <si>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</si>
  <si>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</si>
  <si>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</si>
  <si>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</si>
  <si>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</si>
  <si>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</si>
  <si>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</si>
  <si>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</si>
  <si>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</si>
  <si>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</si>
  <si>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</si>
  <si>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</si>
  <si>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</si>
  <si>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</si>
  <si>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</si>
  <si>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</si>
  <si>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</si>
  <si>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</si>
  <si>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</si>
  <si>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</si>
  <si>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</si>
  <si>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</si>
  <si>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</si>
  <si>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</si>
  <si>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</si>
  <si>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</si>
  <si>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</si>
  <si>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</si>
  <si>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</si>
  <si>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</si>
  <si>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</si>
  <si>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</si>
  <si>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</si>
  <si>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</si>
  <si>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</si>
  <si>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</si>
  <si>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</si>
  <si>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</si>
  <si>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</si>
  <si>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</si>
  <si>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</si>
  <si>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</si>
  <si>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</si>
  <si>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</si>
  <si>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</si>
  <si>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</si>
  <si>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</si>
  <si>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</si>
  <si>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</si>
  <si>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</si>
  <si>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</si>
  <si>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</si>
  <si>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</si>
  <si>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</si>
  <si>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</si>
  <si>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</si>
  <si>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</si>
  <si>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</si>
  <si>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</si>
  <si>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</si>
  <si>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</si>
  <si>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</si>
  <si>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</si>
  <si>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</si>
  <si>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</si>
  <si>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</si>
  <si>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</si>
  <si>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</si>
  <si>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</si>
  <si>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</si>
  <si>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</si>
  <si>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</si>
  <si>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</si>
  <si>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</si>
  <si>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</si>
  <si>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</si>
  <si>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</si>
  <si>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</si>
  <si>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</si>
  <si>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</si>
  <si>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</si>
  <si>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</si>
  <si>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</si>
  <si>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</si>
  <si>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</si>
  <si>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</si>
  <si>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</si>
  <si>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</si>
  <si>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</si>
  <si>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</si>
  <si>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</si>
  <si>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</si>
  <si>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</si>
  <si>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</si>
  <si>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</si>
  <si>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</si>
  <si>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</si>
  <si>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</si>
  <si>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</si>
  <si>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</si>
  <si>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</si>
  <si>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</si>
  <si>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</si>
  <si>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</si>
  <si>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</si>
  <si>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</si>
  <si>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</si>
  <si>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</si>
  <si>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</si>
  <si>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</si>
  <si>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</si>
  <si>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</si>
  <si>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</si>
  <si>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</si>
  <si>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</si>
  <si>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</si>
  <si>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</si>
  <si>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</si>
  <si>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</si>
  <si>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</si>
  <si>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</si>
  <si>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</si>
  <si>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</si>
  <si>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</si>
  <si>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</si>
  <si>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</si>
  <si>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</si>
  <si>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</si>
  <si>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</si>
  <si>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</si>
  <si>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</si>
  <si>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</si>
  <si>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</si>
  <si>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</si>
  <si>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</si>
  <si>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</si>
  <si>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</si>
  <si>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</si>
  <si>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</si>
  <si>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</si>
  <si>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</si>
  <si>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</si>
  <si>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</si>
  <si>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</si>
  <si>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</si>
  <si>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</si>
  <si>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</si>
  <si>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</si>
  <si>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</si>
  <si>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</si>
  <si>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</si>
  <si>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</si>
  <si>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</si>
  <si>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</si>
  <si>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</si>
  <si>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</si>
  <si>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</si>
  <si>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</si>
  <si>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</si>
  <si>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</si>
  <si>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</si>
  <si>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</si>
  <si>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</si>
  <si>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</si>
  <si>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</si>
  <si>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</si>
  <si>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</si>
  <si>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</si>
  <si>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</si>
  <si>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</si>
  <si>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</si>
  <si>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</si>
  <si>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</si>
  <si>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</si>
  <si>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</si>
  <si>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</si>
  <si>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</si>
  <si>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</si>
  <si>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</si>
  <si>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</si>
  <si>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</si>
  <si>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</si>
  <si>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</si>
  <si>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</si>
  <si>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</si>
  <si>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</si>
  <si>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</si>
  <si>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</si>
  <si>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</si>
  <si>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</si>
  <si>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</si>
  <si>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</si>
  <si>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</si>
  <si>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</si>
  <si>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</si>
  <si>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</si>
  <si>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</si>
  <si>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</si>
  <si>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</si>
  <si>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</si>
  <si>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</si>
  <si>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</si>
  <si>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</si>
  <si>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</si>
  <si>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</si>
  <si>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</si>
  <si>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</si>
  <si>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</si>
  <si>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</si>
  <si>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</si>
  <si>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</si>
  <si>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</si>
  <si>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</si>
  <si>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</si>
  <si>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</si>
  <si>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</si>
  <si>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</si>
  <si>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</si>
  <si>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</si>
  <si>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</si>
  <si>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</si>
  <si>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</si>
  <si>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</si>
  <si>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</si>
  <si>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</si>
  <si>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</si>
  <si>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</si>
  <si>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</si>
  <si>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</si>
  <si>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</si>
  <si>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</si>
  <si>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</si>
  <si>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</si>
  <si>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</si>
  <si>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</si>
  <si>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</si>
  <si>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</si>
  <si>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</si>
  <si>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</si>
  <si>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</si>
  <si>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</si>
  <si>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</si>
  <si>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</si>
  <si>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</si>
  <si>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</si>
  <si>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</si>
  <si>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</si>
  <si>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</si>
  <si>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</si>
  <si>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</si>
  <si>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</si>
  <si>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</si>
  <si>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</si>
  <si>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</si>
  <si>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</si>
  <si>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</si>
  <si>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</si>
  <si>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</si>
  <si>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</si>
  <si>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</si>
  <si>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</si>
  <si>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</si>
  <si>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</si>
  <si>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</si>
  <si>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</si>
  <si>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</si>
  <si>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</si>
  <si>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</si>
  <si>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</si>
  <si>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</si>
  <si>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</si>
  <si>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</si>
  <si>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</si>
  <si>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</si>
  <si>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</si>
  <si>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</si>
  <si>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</si>
  <si>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</si>
  <si>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</si>
  <si>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</si>
  <si>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</si>
  <si>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</si>
  <si>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</si>
  <si>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</si>
  <si>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</si>
  <si>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</si>
  <si>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</si>
  <si>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</si>
  <si>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</si>
  <si>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</si>
  <si>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</si>
  <si>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</si>
  <si>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</si>
  <si>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</si>
  <si>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</si>
  <si>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</si>
  <si>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</si>
  <si>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</si>
  <si>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</si>
  <si>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</si>
  <si>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</si>
  <si>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</si>
  <si>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</si>
  <si>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</si>
  <si>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</si>
  <si>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</si>
  <si>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</si>
  <si>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</si>
  <si>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</si>
  <si>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</si>
  <si>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</si>
  <si>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</si>
  <si>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</si>
  <si>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</si>
  <si>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</si>
  <si>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</si>
  <si>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</si>
  <si>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</si>
  <si>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</si>
  <si>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</si>
  <si>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</si>
  <si>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</si>
  <si>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</si>
  <si>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</si>
  <si>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</si>
  <si>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</si>
  <si>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</si>
  <si>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</si>
  <si>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</si>
  <si>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</si>
  <si>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</si>
  <si>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</si>
  <si>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</si>
  <si>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</si>
  <si>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</si>
  <si>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</si>
  <si>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</si>
  <si>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</si>
  <si>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</si>
  <si>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</si>
  <si>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</si>
  <si>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</si>
  <si>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</si>
  <si>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</si>
  <si>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</si>
  <si>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</si>
  <si>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</si>
  <si>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</si>
  <si>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</si>
  <si>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</si>
  <si>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</si>
  <si>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</si>
  <si>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</si>
  <si>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</si>
  <si>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</si>
  <si>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</si>
  <si>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</si>
  <si>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</si>
  <si>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</si>
  <si>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</si>
  <si>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</si>
  <si>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</si>
  <si>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</si>
  <si>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</si>
  <si>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</si>
  <si>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</si>
  <si>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</si>
  <si>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</si>
  <si>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</si>
  <si>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</si>
  <si>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</si>
  <si>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</si>
  <si>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</si>
  <si>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</si>
  <si>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</si>
  <si>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</si>
  <si>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</si>
  <si>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</si>
  <si>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</si>
  <si>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</si>
  <si>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</si>
  <si>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</si>
  <si>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</si>
  <si>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</si>
  <si>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</si>
  <si>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</si>
  <si>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</si>
  <si>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</si>
  <si>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</si>
  <si>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</si>
  <si>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</si>
  <si>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</si>
  <si>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</si>
  <si>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</si>
  <si>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</si>
  <si>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</si>
  <si>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</si>
  <si>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</si>
  <si>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</si>
  <si>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</si>
  <si>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</si>
  <si>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</si>
  <si>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</si>
  <si>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</si>
  <si>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</si>
  <si>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</si>
  <si>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</si>
  <si>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</si>
  <si>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</si>
  <si>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</si>
  <si>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</si>
  <si>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</si>
  <si>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</si>
  <si>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</si>
  <si>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</si>
  <si>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</si>
  <si>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</si>
  <si>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</si>
  <si>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</si>
  <si>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</si>
  <si>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</si>
  <si>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</si>
  <si>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</si>
  <si>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</si>
  <si>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</si>
  <si>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</si>
  <si>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</si>
  <si>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</si>
  <si>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</si>
  <si>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</si>
  <si>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</si>
  <si>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</si>
  <si>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</si>
  <si>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</si>
  <si>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</si>
  <si>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</si>
  <si>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</si>
  <si>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</si>
  <si>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</si>
  <si>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</si>
  <si>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</si>
  <si>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</si>
  <si>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</si>
  <si>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</si>
  <si>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</si>
  <si>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</si>
  <si>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</si>
  <si>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</si>
  <si>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</si>
  <si>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</si>
  <si>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</si>
  <si>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</si>
  <si>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</si>
  <si>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</si>
  <si>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</si>
  <si>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</si>
  <si>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</si>
  <si>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</si>
  <si>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</si>
  <si>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</si>
  <si>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</si>
  <si>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</si>
  <si>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</si>
  <si>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</si>
  <si>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</si>
  <si>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</si>
  <si>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</si>
  <si>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</si>
  <si>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</si>
  <si>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</si>
  <si>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</si>
  <si>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</si>
  <si>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</si>
  <si>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</si>
  <si>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</si>
  <si>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</si>
  <si>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</si>
  <si>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</si>
  <si>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</si>
  <si>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</si>
  <si>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</si>
  <si>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</si>
  <si>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</si>
  <si>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</si>
  <si>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</si>
  <si>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</si>
  <si>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</si>
  <si>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</si>
  <si>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</si>
  <si>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</si>
  <si>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</si>
  <si>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</si>
  <si>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</si>
  <si>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</si>
  <si>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</si>
  <si>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</si>
  <si>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</si>
  <si>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</si>
  <si>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</si>
  <si>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</si>
  <si>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</si>
  <si>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</si>
  <si>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</si>
  <si>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</si>
  <si>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</si>
  <si>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</si>
  <si>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</si>
  <si>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</si>
  <si>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</si>
  <si>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</si>
  <si>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</si>
  <si>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</si>
  <si>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</si>
  <si>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</si>
  <si>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</si>
  <si>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</si>
  <si>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</si>
  <si>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</si>
  <si>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</si>
  <si>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</si>
  <si>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</si>
  <si>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</si>
  <si>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</si>
  <si>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</si>
  <si>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</si>
  <si>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</si>
  <si>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</si>
  <si>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</si>
  <si>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</si>
  <si>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</si>
  <si>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</si>
  <si>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</si>
  <si>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</si>
  <si>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</si>
  <si>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</si>
  <si>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</si>
  <si>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</si>
  <si>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</si>
  <si>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</si>
  <si>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</si>
  <si>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</si>
  <si>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</si>
  <si>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</si>
  <si>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</si>
  <si>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</si>
  <si>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</si>
  <si>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</si>
  <si>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</si>
  <si>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</si>
  <si>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</si>
  <si>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</si>
  <si>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</si>
  <si>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</si>
  <si>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</si>
  <si>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</si>
  <si>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</si>
  <si>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</si>
  <si>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</si>
  <si>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</si>
  <si>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</si>
  <si>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</si>
  <si>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</si>
  <si>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</si>
  <si>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</si>
  <si>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</si>
  <si>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</si>
  <si>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</si>
  <si>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</si>
  <si>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</si>
  <si>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</si>
  <si>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</si>
  <si>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</si>
  <si>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</si>
  <si>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</si>
  <si>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</si>
  <si>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</si>
  <si>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</si>
  <si>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</si>
  <si>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</si>
  <si>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</si>
  <si>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</si>
  <si>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</si>
  <si>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</si>
  <si>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</si>
  <si>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</si>
  <si>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</si>
  <si>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</si>
  <si>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</si>
  <si>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</si>
  <si>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</si>
  <si>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</si>
  <si>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</si>
  <si>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</si>
  <si>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</si>
  <si>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</si>
  <si>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</si>
  <si>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</si>
  <si>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</si>
  <si>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</si>
  <si>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</si>
  <si>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</si>
  <si>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</si>
  <si>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</si>
  <si>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</si>
  <si>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</si>
  <si>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</si>
  <si>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</si>
  <si>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</si>
  <si>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</si>
  <si>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</si>
  <si>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</si>
  <si>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</si>
  <si>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</si>
  <si>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</si>
  <si>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</si>
  <si>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</si>
  <si>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</si>
  <si>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</si>
  <si>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</si>
  <si>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</si>
  <si>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</si>
  <si>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</si>
  <si>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</si>
  <si>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</si>
  <si>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</si>
  <si>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</si>
  <si>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</si>
  <si>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</si>
  <si>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</si>
  <si>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</si>
  <si>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</si>
  <si>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</si>
  <si>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</si>
  <si>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</si>
  <si>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</si>
  <si>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</si>
  <si>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</si>
  <si>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</si>
  <si>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</si>
  <si>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</si>
  <si>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</si>
  <si>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</si>
  <si>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</si>
  <si>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</si>
  <si>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</si>
  <si>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</si>
  <si>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</si>
  <si>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</si>
  <si>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</si>
  <si>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</si>
  <si>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</si>
  <si>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</si>
  <si>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</si>
  <si>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</si>
  <si>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</si>
  <si>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</si>
  <si>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</si>
  <si>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</si>
  <si>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</si>
  <si>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</si>
  <si>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</si>
  <si>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</si>
  <si>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</si>
  <si>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</si>
  <si>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</si>
  <si>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</si>
  <si>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</si>
  <si>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</si>
  <si>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</si>
  <si>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</si>
  <si>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</si>
  <si>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</si>
  <si>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</si>
  <si>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</si>
  <si>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</si>
  <si>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</si>
  <si>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</si>
  <si>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</si>
  <si>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</si>
  <si>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</si>
  <si>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</si>
  <si>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</si>
  <si>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</si>
  <si>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</si>
  <si>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</si>
  <si>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</si>
  <si>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</si>
  <si>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</si>
  <si>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</si>
  <si>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</si>
  <si>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</si>
  <si>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</si>
  <si>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</si>
  <si>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</si>
  <si>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</si>
  <si>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</si>
  <si>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</si>
  <si>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</si>
  <si>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</si>
  <si>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</si>
  <si>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</si>
  <si>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</si>
  <si>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</si>
  <si>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</si>
  <si>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</si>
  <si>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</si>
  <si>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</si>
  <si>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</si>
  <si>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</si>
  <si>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</si>
  <si>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</si>
  <si>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</si>
  <si>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</si>
  <si>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</si>
  <si>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</si>
  <si>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</si>
  <si>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</si>
  <si>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</si>
  <si>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</si>
  <si>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</si>
  <si>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</si>
  <si>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</si>
  <si>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</si>
  <si>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</si>
  <si>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</si>
  <si>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</si>
  <si>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</si>
  <si>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</si>
  <si>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</si>
  <si>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</si>
  <si>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</si>
  <si>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</si>
  <si>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</si>
  <si>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</si>
  <si>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</si>
  <si>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</si>
  <si>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</si>
  <si>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</si>
  <si>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</si>
  <si>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</si>
  <si>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</si>
  <si>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</si>
  <si>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</si>
  <si>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</si>
  <si>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</si>
  <si>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</si>
  <si>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</si>
  <si>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</si>
  <si>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</si>
  <si>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</si>
  <si>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</si>
  <si>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</si>
  <si>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</si>
  <si>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</si>
  <si>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</si>
  <si>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</si>
  <si>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</si>
  <si>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</si>
  <si>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</si>
  <si>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</si>
  <si>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</si>
  <si>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</si>
  <si>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</si>
  <si>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</si>
  <si>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</si>
  <si>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</si>
  <si>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</si>
  <si>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</si>
  <si>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</si>
  <si>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</si>
  <si>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</si>
  <si>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</si>
  <si>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</si>
  <si>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</si>
  <si>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</si>
  <si>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</si>
  <si>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</si>
  <si>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</si>
  <si>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</si>
  <si>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</si>
  <si>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</si>
  <si>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</si>
  <si>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</si>
  <si>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</si>
  <si>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</si>
  <si>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</si>
  <si>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</si>
  <si>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</si>
  <si>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</si>
  <si>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</si>
  <si>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</si>
  <si>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</si>
  <si>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</si>
  <si>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</si>
  <si>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</si>
  <si>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</si>
  <si>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</si>
  <si>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</si>
  <si>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</si>
  <si>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</si>
  <si>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</si>
  <si>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</si>
  <si>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</si>
  <si>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</si>
  <si>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</si>
  <si>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</si>
  <si>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</si>
  <si>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</si>
  <si>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</si>
  <si>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</si>
  <si>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</si>
  <si>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</si>
  <si>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</si>
  <si>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</si>
  <si>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</si>
  <si>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</si>
  <si>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</si>
  <si>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</si>
  <si>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</si>
  <si>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</si>
  <si>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</si>
  <si>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</si>
  <si>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</si>
  <si>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</si>
  <si>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</si>
  <si>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</si>
  <si>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</si>
  <si>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</si>
  <si>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</si>
  <si>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</si>
  <si>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</si>
  <si>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</si>
  <si>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</si>
  <si>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</si>
  <si>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</si>
  <si>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</si>
  <si>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</si>
  <si>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</si>
  <si>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</si>
  <si>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</si>
  <si>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</si>
  <si>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</si>
  <si>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</si>
  <si>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</si>
  <si>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</si>
  <si>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</si>
  <si>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</si>
  <si>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</si>
  <si>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</si>
  <si>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</si>
  <si>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</si>
  <si>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</si>
  <si>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</si>
  <si>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</si>
  <si>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</si>
  <si>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</si>
  <si>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</si>
  <si>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</si>
  <si>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</si>
  <si>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</si>
  <si>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</si>
  <si>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</si>
  <si>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</si>
  <si>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</si>
  <si>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</si>
  <si>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</si>
  <si>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</si>
  <si>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</si>
  <si>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</si>
  <si>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</si>
  <si>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</si>
  <si>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</si>
  <si>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</si>
  <si>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</si>
  <si>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</si>
  <si>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</si>
  <si>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</si>
  <si>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</si>
  <si>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</si>
  <si>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</si>
  <si>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</si>
  <si>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</si>
  <si>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</si>
  <si>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</si>
  <si>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</si>
  <si>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</si>
  <si>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</si>
  <si>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</si>
  <si>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</si>
  <si>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</si>
  <si>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</si>
  <si>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</si>
  <si>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</si>
  <si>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</si>
  <si>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</si>
  <si>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</si>
  <si>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</si>
  <si>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</si>
  <si>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</si>
  <si>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</si>
  <si>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</si>
  <si>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</si>
  <si>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</si>
  <si>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</si>
  <si>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</si>
  <si>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</si>
  <si>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</si>
  <si>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</si>
  <si>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</si>
  <si>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</si>
  <si>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</si>
  <si>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</si>
  <si>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</si>
  <si>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</si>
  <si>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</si>
  <si>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</si>
  <si>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</si>
  <si>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</si>
  <si>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</si>
  <si>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</si>
  <si>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</si>
  <si>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</si>
  <si>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</si>
  <si>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</si>
  <si>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</si>
  <si>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</si>
  <si>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</si>
  <si>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</si>
  <si>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</si>
  <si>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</si>
  <si>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</si>
  <si>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</si>
  <si>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</si>
  <si>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</si>
  <si>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</si>
  <si>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</si>
  <si>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</si>
  <si>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</si>
  <si>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</si>
  <si>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</si>
  <si>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</si>
  <si>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</si>
  <si>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</si>
  <si>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</si>
  <si>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</si>
  <si>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</si>
  <si>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</si>
  <si>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</si>
  <si>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</si>
  <si>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</si>
  <si>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</si>
  <si>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</si>
  <si>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</si>
  <si>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</si>
  <si>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</si>
  <si>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</si>
  <si>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</si>
  <si>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</si>
  <si>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</si>
  <si>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</si>
  <si>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</si>
  <si>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</si>
  <si>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</si>
  <si>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</si>
  <si>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</si>
  <si>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</si>
  <si>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</si>
  <si>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</si>
  <si>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</si>
  <si>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</si>
  <si>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</si>
  <si>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</si>
  <si>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</si>
  <si>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</si>
  <si>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</si>
  <si>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</si>
  <si>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</si>
  <si>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</si>
  <si>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</si>
  <si>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</si>
  <si>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</si>
  <si>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</si>
  <si>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</si>
  <si>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</si>
  <si>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</si>
  <si>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</si>
  <si>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</si>
  <si>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</si>
  <si>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</si>
  <si>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</si>
  <si>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</si>
  <si>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</si>
  <si>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</si>
  <si>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</si>
  <si>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</si>
  <si>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</si>
  <si>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</si>
  <si>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</si>
  <si>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</si>
  <si>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</si>
  <si>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</si>
  <si>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</si>
  <si>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</si>
  <si>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</si>
  <si>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</si>
  <si>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</si>
  <si>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</si>
  <si>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</si>
  <si>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</si>
  <si>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</si>
  <si>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</si>
  <si>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</si>
  <si>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</si>
  <si>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</si>
  <si>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</si>
  <si>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</si>
  <si>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</si>
  <si>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</si>
  <si>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</si>
  <si>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</si>
  <si>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</si>
  <si>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</si>
  <si>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</si>
  <si>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</si>
  <si>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</si>
  <si>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</si>
  <si>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</si>
  <si>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</si>
  <si>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</si>
  <si>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</si>
  <si>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</si>
  <si>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</si>
  <si>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</si>
  <si>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</si>
  <si>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</si>
  <si>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</si>
  <si>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</si>
  <si>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</si>
  <si>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</si>
  <si>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</si>
  <si>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</si>
  <si>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</si>
  <si>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</si>
  <si>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</si>
  <si>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</si>
  <si>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</si>
  <si>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</si>
  <si>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</si>
  <si>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</si>
  <si>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</si>
  <si>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</si>
  <si>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</si>
  <si>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</si>
  <si>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</si>
  <si>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</si>
  <si>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</si>
  <si>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</si>
  <si>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</si>
  <si>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</si>
  <si>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</si>
  <si>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</si>
  <si>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</si>
  <si>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</si>
  <si>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</si>
  <si>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</si>
  <si>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</si>
  <si>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</si>
  <si>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</si>
  <si>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</si>
  <si>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</si>
  <si>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</si>
  <si>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</si>
  <si>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</si>
  <si>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</si>
  <si>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</si>
  <si>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</si>
  <si>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</si>
  <si>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</si>
  <si>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</si>
  <si>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</si>
  <si>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</si>
  <si>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</si>
  <si>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</si>
  <si>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</si>
  <si>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</si>
  <si>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</si>
  <si>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</si>
  <si>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</si>
  <si>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</si>
  <si>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</si>
  <si>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</si>
  <si>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</si>
  <si>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</si>
  <si>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</si>
  <si>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</si>
  <si>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</si>
  <si>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</si>
  <si>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</si>
  <si>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</si>
  <si>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</si>
  <si>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</si>
  <si>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</si>
  <si>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</si>
  <si>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</si>
  <si>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</si>
  <si>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</si>
  <si>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</si>
  <si>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</si>
  <si>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</si>
  <si>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</si>
  <si>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</si>
  <si>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</si>
  <si>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</si>
  <si>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</si>
  <si>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</si>
  <si>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</si>
  <si>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</si>
  <si>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</si>
  <si>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</si>
  <si>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</si>
  <si>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</si>
  <si>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</si>
  <si>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</si>
  <si>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</si>
  <si>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</si>
  <si>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</si>
  <si>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</si>
  <si>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</si>
  <si>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</si>
  <si>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</si>
  <si>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</si>
  <si>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</si>
  <si>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</si>
  <si>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</si>
  <si>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</si>
  <si>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</si>
  <si>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</si>
  <si>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</si>
  <si>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</si>
  <si>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</si>
  <si>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</si>
  <si>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</si>
  <si>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</si>
  <si>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</si>
  <si>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</si>
  <si>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</si>
  <si>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</si>
  <si>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</si>
  <si>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</si>
  <si>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</si>
  <si>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</si>
  <si>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</si>
  <si>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</si>
  <si>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</si>
  <si>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</si>
  <si>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</si>
  <si>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</si>
  <si>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</si>
  <si>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</si>
  <si>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</si>
  <si>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</si>
  <si>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</si>
  <si>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</si>
  <si>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</si>
  <si>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</si>
  <si>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</si>
  <si>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</si>
  <si>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</si>
  <si>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</si>
  <si>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</si>
  <si>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</si>
  <si>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</si>
  <si>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</si>
  <si>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</si>
  <si>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</si>
  <si>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</si>
  <si>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</si>
  <si>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</si>
  <si>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</si>
  <si>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</si>
  <si>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</si>
  <si>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</si>
  <si>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</si>
  <si>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</si>
  <si>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</si>
  <si>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</si>
  <si>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</si>
  <si>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</si>
  <si>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</si>
  <si>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</si>
  <si>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</si>
  <si>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</si>
  <si>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</si>
  <si>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</si>
  <si>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</si>
  <si>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</si>
  <si>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</si>
  <si>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</si>
  <si>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</si>
  <si>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</si>
  <si>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</si>
  <si>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</si>
  <si>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</si>
  <si>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</si>
  <si>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</si>
  <si>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</si>
  <si>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</si>
  <si>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</si>
  <si>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</si>
  <si>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</si>
  <si>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</si>
  <si>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</si>
  <si>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</si>
  <si>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</si>
  <si>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</si>
  <si>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</si>
  <si>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</si>
  <si>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</si>
  <si>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</si>
  <si>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</si>
  <si>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</si>
  <si>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</si>
  <si>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</si>
  <si>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</si>
  <si>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</si>
  <si>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</si>
  <si>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</si>
  <si>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</si>
  <si>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</si>
  <si>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</si>
  <si>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</si>
  <si>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</si>
  <si>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</si>
  <si>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</si>
  <si>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</si>
  <si>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</si>
  <si>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</si>
  <si>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</si>
  <si>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</si>
  <si>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</si>
  <si>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</si>
  <si>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</si>
  <si>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</si>
  <si>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</si>
  <si>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</si>
  <si>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</si>
  <si>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</si>
  <si>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</si>
  <si>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</si>
  <si>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</si>
  <si>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</si>
  <si>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</si>
  <si>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</si>
  <si>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</si>
  <si>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</si>
  <si>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</si>
  <si>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</si>
  <si>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</si>
  <si>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</si>
  <si>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</si>
  <si>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</si>
  <si>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</si>
  <si>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</si>
  <si>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</si>
  <si>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</si>
  <si>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</si>
  <si>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</si>
  <si>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</si>
  <si>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</si>
  <si>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</si>
  <si>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</si>
  <si>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</si>
  <si>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</si>
  <si>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</si>
  <si>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</si>
  <si>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</si>
  <si>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</si>
  <si>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</si>
  <si>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</si>
  <si>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</si>
  <si>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</si>
  <si>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</si>
  <si>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</si>
  <si>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</si>
  <si>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</si>
  <si>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</si>
  <si>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</si>
  <si>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</si>
  <si>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</si>
  <si>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</si>
  <si>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</si>
  <si>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</si>
  <si>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</si>
  <si>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</si>
  <si>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</si>
  <si>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</si>
  <si>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</si>
  <si>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</si>
  <si>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</si>
  <si>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</si>
  <si>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</si>
  <si>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</si>
  <si>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</si>
  <si>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</si>
  <si>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</si>
  <si>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</si>
  <si>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</si>
  <si>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</si>
  <si>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</si>
  <si>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</si>
  <si>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</si>
  <si>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</si>
  <si>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</si>
  <si>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</si>
  <si>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</si>
  <si>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</si>
  <si>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</si>
  <si>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</si>
  <si>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</si>
  <si>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</si>
  <si>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</si>
  <si>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</si>
  <si>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</si>
  <si>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</si>
  <si>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</si>
  <si>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</si>
  <si>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</si>
  <si>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</si>
  <si>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</si>
  <si>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</si>
  <si>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</si>
  <si>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</si>
  <si>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</si>
  <si>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</si>
  <si>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</si>
  <si>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</si>
  <si>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</si>
  <si>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</si>
  <si>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</si>
  <si>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</si>
  <si>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</si>
  <si>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</si>
  <si>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</si>
  <si>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</si>
  <si>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</si>
  <si>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</si>
  <si>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</si>
  <si>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</si>
  <si>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</si>
  <si>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</si>
  <si>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</si>
  <si>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</si>
  <si>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</si>
  <si>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</si>
  <si>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</si>
  <si>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</si>
  <si>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</si>
  <si>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</si>
  <si>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</si>
  <si>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</si>
  <si>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</si>
  <si>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</si>
  <si>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</si>
  <si>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</si>
  <si>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</si>
  <si>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</si>
  <si>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</si>
  <si>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</si>
  <si>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</si>
  <si>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</si>
  <si>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</si>
  <si>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</si>
  <si>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</si>
  <si>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</si>
  <si>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</si>
  <si>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</si>
  <si>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</si>
  <si>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</si>
  <si>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</si>
  <si>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</si>
  <si>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</si>
  <si>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</si>
  <si>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</si>
  <si>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</si>
  <si>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</si>
  <si>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</si>
  <si>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</si>
  <si>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</si>
  <si>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</si>
  <si>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</si>
  <si>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</si>
  <si>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</si>
  <si>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</si>
  <si>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</si>
  <si>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</si>
  <si>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</si>
  <si>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</si>
  <si>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</si>
  <si>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</si>
  <si>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</si>
  <si>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</si>
  <si>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</si>
  <si>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</si>
  <si>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</si>
  <si>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</si>
  <si>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</si>
  <si>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</si>
  <si>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</si>
  <si>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</si>
  <si>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</si>
  <si>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</si>
  <si>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</si>
  <si>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</si>
  <si>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</si>
  <si>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</si>
  <si>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</si>
  <si>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</si>
  <si>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</si>
  <si>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</si>
  <si>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</si>
  <si>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</si>
  <si>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</si>
  <si>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</si>
  <si>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</si>
  <si>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</si>
  <si>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</si>
  <si>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</si>
  <si>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</si>
  <si>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</si>
  <si>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</si>
  <si>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</si>
  <si>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</si>
  <si>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</si>
  <si>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</si>
  <si>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</si>
  <si>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</si>
  <si>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</si>
  <si>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</si>
  <si>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</si>
  <si>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</si>
  <si>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</si>
  <si>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</si>
  <si>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</si>
  <si>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</si>
  <si>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</si>
  <si>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</si>
  <si>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</si>
  <si>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</si>
  <si>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</si>
  <si>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</si>
  <si>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</si>
  <si>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</si>
  <si>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</si>
  <si>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</si>
  <si>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</si>
  <si>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</si>
  <si>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</si>
  <si>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</si>
  <si>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</si>
  <si>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</si>
  <si>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</si>
  <si>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</si>
  <si>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</si>
  <si>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</si>
  <si>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</si>
  <si>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</si>
  <si>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</si>
  <si>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</si>
  <si>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</si>
  <si>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</si>
  <si>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</si>
  <si>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</si>
  <si>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</si>
  <si>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</si>
  <si>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</si>
  <si>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</si>
  <si>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</si>
  <si>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</si>
  <si>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</si>
  <si>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</si>
  <si>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</si>
  <si>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</si>
  <si>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</si>
  <si>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</si>
  <si>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</si>
  <si>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</si>
  <si>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</si>
  <si>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</si>
  <si>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</si>
  <si>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</si>
  <si>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</si>
  <si>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</si>
  <si>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</si>
  <si>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</si>
  <si>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</si>
  <si>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</si>
  <si>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</si>
  <si>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</si>
  <si>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</si>
  <si>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</si>
  <si>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</si>
  <si>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</si>
  <si>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</si>
  <si>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</si>
  <si>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</si>
  <si>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</si>
  <si>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</si>
  <si>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</si>
  <si>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</si>
  <si>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</si>
  <si>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</si>
  <si>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</si>
  <si>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</si>
  <si>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</si>
  <si>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</si>
  <si>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</si>
  <si>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</si>
  <si>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</si>
  <si>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</si>
  <si>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</si>
  <si>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</si>
  <si>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</si>
  <si>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</si>
  <si>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</si>
  <si>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</si>
  <si>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</si>
  <si>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</si>
  <si>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</si>
  <si>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</si>
  <si>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</si>
  <si>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</si>
  <si>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</si>
  <si>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</si>
  <si>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</si>
  <si>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</si>
  <si>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</si>
  <si>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</si>
  <si>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</si>
  <si>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</si>
  <si>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</si>
  <si>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</si>
  <si>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</si>
  <si>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</si>
  <si>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</si>
  <si>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</si>
  <si>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</si>
  <si>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</si>
  <si>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</si>
  <si>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</si>
  <si>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</si>
  <si>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</si>
  <si>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</si>
  <si>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</si>
  <si>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</si>
  <si>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</si>
  <si>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</si>
  <si>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</si>
  <si>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</si>
  <si>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</si>
  <si>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</si>
  <si>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</si>
  <si>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</si>
  <si>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</si>
  <si>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</si>
  <si>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</si>
  <si>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</si>
  <si>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</si>
  <si>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</si>
  <si>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</si>
  <si>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</si>
  <si>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</si>
  <si>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</si>
  <si>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</si>
  <si>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</si>
  <si>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</si>
  <si>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</si>
  <si>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</si>
  <si>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</si>
  <si>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</si>
  <si>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</si>
  <si>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</si>
  <si>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</si>
  <si>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</si>
  <si>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</si>
  <si>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</si>
  <si>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</si>
  <si>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</si>
  <si>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</si>
  <si>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</si>
  <si>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</si>
  <si>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</si>
  <si>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</si>
  <si>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</si>
  <si>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</si>
  <si>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</si>
  <si>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</si>
  <si>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</si>
  <si>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</si>
  <si>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</si>
  <si>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</si>
  <si>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</si>
  <si>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</si>
  <si>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</si>
  <si>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</si>
  <si>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</si>
  <si>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</si>
  <si>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</si>
  <si>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</si>
  <si>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</si>
  <si>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</si>
  <si>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</si>
  <si>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</si>
  <si>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</si>
  <si>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</si>
  <si>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</si>
  <si>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</si>
  <si>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</si>
  <si>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</si>
  <si>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</si>
  <si>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</si>
  <si>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</si>
  <si>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</si>
  <si>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</si>
  <si>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</si>
  <si>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</si>
  <si>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</si>
  <si>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</si>
  <si>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</si>
  <si>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</si>
  <si>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</si>
  <si>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</si>
  <si>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</si>
  <si>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</si>
  <si>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</si>
  <si>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</si>
  <si>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</si>
  <si>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</si>
  <si>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</si>
  <si>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</si>
  <si>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</si>
  <si>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</si>
  <si>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</si>
  <si>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</si>
  <si>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</si>
  <si>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</si>
  <si>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</si>
  <si>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</si>
  <si>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</si>
  <si>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</si>
  <si>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</si>
  <si>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</si>
  <si>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</si>
  <si>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</si>
  <si>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</si>
  <si>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</si>
  <si>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</si>
  <si>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</si>
  <si>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</si>
  <si>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</si>
  <si>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</si>
  <si>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</si>
  <si>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</si>
  <si>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</si>
  <si>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</si>
  <si>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</si>
  <si>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</si>
  <si>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</si>
  <si>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</si>
  <si>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</si>
  <si>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</si>
  <si>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</si>
  <si>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</si>
  <si>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</si>
  <si>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</si>
  <si>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</si>
  <si>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</si>
  <si>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</si>
  <si>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</si>
  <si>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</si>
  <si>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</si>
  <si>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</si>
  <si>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</si>
  <si>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</si>
  <si>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</si>
  <si>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</si>
  <si>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</si>
  <si>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</si>
  <si>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</si>
  <si>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</si>
  <si>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</si>
  <si>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</si>
  <si>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</si>
  <si>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</si>
  <si>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</si>
  <si>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</si>
  <si>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</si>
  <si>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</si>
  <si>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</si>
  <si>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</si>
  <si>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</si>
  <si>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</si>
  <si>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</si>
  <si>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</si>
  <si>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</si>
  <si>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</si>
  <si>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</si>
  <si>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</si>
  <si>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</si>
  <si>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</si>
  <si>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</si>
  <si>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</si>
  <si>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</si>
  <si>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</si>
  <si>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</si>
  <si>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</si>
  <si>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</si>
  <si>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</si>
  <si>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</si>
  <si>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</si>
  <si>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</si>
  <si>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</si>
  <si>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</si>
  <si>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</si>
  <si>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</si>
  <si>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</si>
  <si>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</si>
  <si>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</si>
  <si>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</si>
  <si>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</si>
  <si>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</si>
  <si>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</si>
  <si>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</si>
  <si>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</si>
  <si>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</si>
  <si>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</si>
  <si>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</si>
  <si>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</si>
  <si>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</si>
  <si>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</si>
  <si>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</si>
  <si>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</si>
  <si>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</si>
  <si>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</si>
  <si>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</si>
  <si>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</si>
  <si>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</si>
  <si>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</si>
  <si>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</si>
  <si>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</si>
  <si>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</si>
  <si>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</si>
  <si>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</si>
  <si>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</si>
  <si>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</si>
  <si>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</si>
  <si>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</si>
  <si>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</si>
  <si>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</si>
  <si>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</si>
  <si>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</si>
  <si>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</si>
  <si>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</si>
  <si>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</si>
  <si>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</si>
  <si>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</si>
  <si>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</si>
  <si>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</si>
  <si>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</si>
  <si>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</si>
  <si>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</si>
  <si>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</si>
  <si>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</si>
  <si>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</si>
  <si>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</si>
  <si>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</si>
  <si>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</si>
  <si>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</si>
  <si>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</si>
  <si>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</si>
  <si>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</si>
  <si>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</si>
  <si>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</si>
  <si>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</si>
  <si>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</si>
  <si>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</si>
  <si>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</si>
  <si>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</si>
  <si>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</si>
  <si>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</si>
  <si>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</si>
  <si>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</si>
  <si>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</si>
  <si>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</si>
  <si>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</si>
  <si>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</si>
  <si>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</si>
  <si>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</si>
  <si>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</si>
  <si>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</si>
  <si>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</si>
  <si>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</si>
  <si>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</si>
  <si>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</si>
  <si>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</si>
  <si>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</si>
  <si>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</si>
  <si>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</si>
  <si>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</si>
  <si>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</si>
  <si>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</si>
  <si>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</si>
  <si>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</si>
  <si>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</si>
  <si>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</si>
  <si>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</si>
  <si>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</si>
  <si>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</si>
  <si>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</si>
  <si>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</si>
  <si>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</si>
  <si>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</si>
  <si>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</si>
  <si>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</si>
  <si>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</si>
  <si>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</si>
  <si>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</si>
  <si>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</si>
  <si>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</si>
  <si>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</si>
  <si>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</si>
  <si>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</si>
  <si>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</si>
  <si>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</si>
  <si>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</si>
  <si>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</si>
  <si>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</si>
  <si>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</si>
  <si>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</si>
  <si>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</si>
  <si>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</si>
  <si>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</si>
  <si>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</si>
  <si>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</si>
  <si>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</si>
  <si>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</si>
  <si>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</si>
  <si>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</si>
  <si>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</si>
  <si>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</si>
  <si>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</si>
  <si>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</si>
  <si>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</si>
  <si>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</si>
  <si>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</si>
  <si>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</si>
  <si>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</si>
  <si>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</si>
  <si>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</si>
  <si>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</si>
  <si>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</si>
  <si>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</si>
  <si>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</si>
  <si>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</si>
  <si>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</si>
  <si>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</si>
  <si>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</si>
  <si>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</si>
  <si>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</si>
  <si>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</si>
  <si>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</si>
  <si>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</si>
  <si>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</si>
  <si>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</si>
  <si>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</si>
  <si>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</si>
  <si>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</si>
  <si>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</si>
  <si>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</si>
  <si>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</si>
  <si>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</si>
  <si>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</si>
  <si>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</si>
  <si>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</si>
  <si>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</si>
  <si>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</si>
  <si>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</si>
  <si>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</si>
  <si>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</si>
  <si>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</si>
  <si>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</si>
  <si>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</si>
  <si>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</si>
  <si>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</si>
  <si>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</si>
  <si>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</si>
  <si>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</si>
  <si>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</si>
  <si>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</si>
  <si>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</si>
  <si>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</si>
  <si>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</si>
  <si>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</si>
  <si>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</si>
  <si>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</si>
  <si>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</si>
  <si>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</si>
  <si>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</si>
  <si>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</si>
  <si>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</si>
  <si>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</si>
  <si>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</si>
  <si>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</si>
  <si>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</si>
  <si>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</si>
  <si>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</si>
  <si>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</si>
  <si>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</si>
  <si>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</si>
  <si>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</si>
  <si>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</si>
  <si>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</si>
  <si>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</si>
  <si>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</si>
  <si>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</si>
  <si>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</si>
  <si>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</si>
  <si>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</si>
  <si>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</si>
  <si>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</si>
  <si>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</si>
  <si>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</si>
  <si>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</si>
  <si>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</si>
  <si>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</si>
  <si>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</si>
  <si>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</si>
  <si>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</si>
  <si>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</si>
  <si>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</si>
  <si>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</si>
  <si>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</si>
  <si>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</si>
  <si>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</si>
  <si>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</si>
  <si>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</si>
  <si>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</si>
  <si>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</si>
  <si>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</si>
  <si>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</si>
  <si>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</si>
  <si>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</si>
  <si>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</si>
  <si>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</si>
  <si>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</si>
  <si>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</si>
  <si>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</si>
  <si>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</si>
  <si>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</si>
  <si>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</si>
  <si>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</si>
  <si>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</si>
  <si>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</si>
  <si>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</si>
  <si>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</si>
  <si>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</si>
  <si>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</si>
  <si>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</si>
  <si>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</si>
  <si>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</si>
  <si>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</si>
  <si>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</si>
  <si>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</si>
  <si>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</si>
  <si>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</si>
  <si>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</si>
  <si>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</si>
  <si>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</si>
  <si>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</si>
  <si>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</si>
  <si>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</si>
  <si>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</si>
  <si>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</si>
  <si>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</si>
  <si>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</si>
  <si>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</si>
  <si>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</si>
  <si>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</si>
  <si>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</si>
  <si>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</si>
  <si>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</si>
  <si>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</si>
  <si>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</si>
  <si>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</si>
  <si>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</si>
  <si>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</si>
  <si>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</si>
  <si>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</si>
  <si>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</si>
  <si>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</si>
  <si>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</si>
  <si>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</si>
  <si>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</si>
  <si>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</si>
  <si>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</si>
  <si>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</si>
  <si>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</si>
  <si>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</si>
  <si>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</si>
  <si>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</si>
  <si>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</si>
  <si>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</si>
  <si>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</si>
  <si>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</si>
  <si>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</si>
  <si>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</si>
  <si>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</si>
  <si>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</si>
  <si>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</si>
  <si>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</si>
  <si>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</si>
  <si>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</si>
  <si>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</si>
  <si>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</si>
  <si>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</si>
  <si>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</si>
  <si>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</si>
  <si>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</si>
  <si>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</si>
  <si>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</si>
  <si>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</si>
  <si>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</si>
  <si>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</si>
  <si>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</si>
  <si>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</si>
  <si>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</si>
  <si>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</si>
  <si>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</si>
  <si>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</si>
  <si>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</si>
  <si>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</si>
  <si>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</si>
  <si>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</si>
  <si>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</si>
  <si>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</si>
  <si>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</si>
  <si>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</si>
  <si>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</si>
  <si>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</si>
  <si>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</si>
  <si>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</si>
  <si>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</si>
  <si>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</si>
  <si>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</si>
  <si>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</si>
  <si>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</si>
  <si>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</si>
  <si>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</si>
  <si>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</si>
  <si>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</si>
  <si>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</si>
  <si>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</si>
  <si>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</si>
  <si>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</si>
  <si>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</si>
  <si>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</si>
  <si>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</si>
  <si>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</si>
  <si>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</si>
  <si>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</si>
  <si>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</si>
  <si>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</si>
  <si>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</si>
  <si>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</si>
  <si>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</si>
  <si>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</si>
  <si>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</si>
  <si>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</si>
  <si>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</si>
  <si>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</si>
  <si>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</si>
  <si>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</si>
  <si>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</si>
  <si>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</si>
  <si>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</si>
  <si>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</si>
  <si>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</si>
  <si>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</si>
  <si>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</si>
  <si>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</si>
  <si>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</si>
  <si>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</si>
  <si>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</si>
  <si>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</si>
  <si>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</si>
  <si>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</si>
  <si>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</si>
  <si>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</si>
  <si>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</si>
  <si>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</si>
  <si>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</si>
  <si>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</si>
  <si>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</si>
  <si>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</si>
  <si>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</si>
  <si>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</si>
  <si>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</si>
  <si>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</si>
  <si>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</si>
  <si>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</si>
  <si>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</si>
  <si>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</si>
  <si>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</si>
  <si>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</si>
  <si>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</si>
  <si>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</si>
  <si>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</si>
  <si>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</si>
  <si>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</si>
  <si>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</si>
  <si>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</si>
  <si>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</si>
  <si>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</si>
  <si>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</si>
  <si>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</si>
  <si>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</si>
  <si>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</si>
  <si>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</si>
  <si>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</si>
  <si>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</si>
  <si>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</si>
  <si>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</si>
  <si>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</si>
  <si>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</si>
  <si>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</si>
  <si>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</si>
  <si>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</si>
  <si>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</si>
  <si>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</si>
  <si>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</si>
  <si>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</si>
  <si>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</si>
  <si>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</si>
  <si>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</si>
  <si>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</si>
  <si>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</si>
  <si>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</si>
  <si>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</si>
  <si>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</si>
  <si>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</si>
  <si>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</si>
  <si>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</si>
  <si>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</si>
  <si>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</si>
  <si>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</si>
  <si>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</si>
  <si>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</si>
  <si>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</si>
  <si>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</si>
  <si>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</si>
  <si>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</si>
  <si>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</si>
  <si>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</si>
  <si>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</si>
  <si>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</si>
  <si>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</si>
  <si>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</si>
  <si>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</si>
  <si>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</si>
  <si>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</si>
  <si>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</si>
  <si>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</si>
  <si>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</si>
  <si>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</si>
  <si>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</si>
  <si>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</si>
  <si>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</si>
  <si>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</si>
  <si>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</si>
  <si>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</si>
  <si>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</si>
  <si>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</si>
  <si>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</si>
  <si>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</si>
  <si>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</si>
  <si>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</si>
  <si>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</si>
  <si>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</si>
  <si>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</si>
  <si>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</si>
  <si>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</si>
  <si>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</si>
  <si>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</si>
  <si>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</si>
  <si>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</si>
  <si>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</si>
  <si>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</si>
  <si>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</si>
  <si>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</si>
  <si>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</si>
  <si>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</si>
  <si>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</si>
  <si>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</si>
  <si>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</si>
  <si>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</si>
  <si>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</si>
  <si>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</si>
  <si>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</si>
  <si>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</si>
  <si>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</si>
  <si>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</si>
  <si>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</si>
  <si>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</si>
  <si>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</si>
  <si>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</si>
  <si>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</si>
  <si>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</si>
  <si>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</si>
  <si>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</si>
  <si>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</si>
  <si>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</si>
  <si>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</si>
  <si>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</si>
  <si>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</si>
  <si>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</si>
  <si>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</si>
  <si>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</si>
  <si>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</si>
  <si>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</si>
  <si>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</si>
  <si>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</si>
  <si>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</si>
  <si>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</si>
  <si>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</si>
  <si>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</si>
  <si>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</si>
  <si>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</si>
  <si>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</si>
  <si>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</si>
  <si>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</si>
  <si>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</si>
  <si>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</si>
  <si>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</si>
  <si>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</si>
  <si>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</si>
  <si>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</si>
  <si>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</si>
  <si>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</si>
  <si>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</si>
  <si>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</si>
  <si>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</si>
  <si>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</si>
  <si>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</si>
  <si>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</si>
  <si>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</si>
  <si>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</si>
  <si>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</si>
  <si>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</si>
  <si>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</si>
  <si>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</si>
  <si>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</si>
  <si>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</si>
  <si>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</si>
  <si>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</si>
  <si>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</si>
  <si>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</si>
  <si>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</si>
  <si>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</si>
  <si>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</si>
  <si>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</si>
  <si>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</si>
  <si>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</si>
  <si>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</si>
  <si>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</si>
  <si>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</si>
  <si>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</si>
  <si>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</si>
  <si>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</si>
  <si>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</si>
  <si>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</si>
  <si>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</si>
  <si>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</si>
  <si>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</si>
  <si>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</si>
  <si>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</si>
  <si>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</si>
  <si>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</si>
  <si>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</si>
  <si>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</si>
  <si>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</si>
  <si>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</si>
  <si>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</si>
  <si>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</si>
  <si>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</si>
  <si>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</si>
  <si>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</si>
  <si>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</si>
  <si>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</si>
  <si>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</si>
  <si>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</si>
  <si>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</si>
  <si>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</si>
  <si>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</si>
  <si>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</si>
  <si>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</si>
  <si>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</si>
  <si>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</si>
  <si>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</si>
  <si>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</si>
  <si>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</si>
  <si>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</si>
  <si>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</si>
  <si>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</si>
  <si>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</si>
  <si>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</si>
  <si>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</si>
  <si>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</si>
  <si>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</si>
  <si>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</si>
  <si>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</si>
  <si>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</si>
  <si>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</si>
  <si>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</si>
  <si>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</si>
  <si>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</si>
  <si>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</si>
  <si>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</si>
  <si>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</si>
  <si>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</si>
  <si>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</si>
  <si>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</si>
  <si>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</si>
  <si>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</si>
  <si>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</si>
  <si>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</si>
  <si>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</si>
  <si>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</si>
  <si>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</si>
  <si>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</si>
  <si>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</si>
  <si>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</si>
  <si>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</si>
  <si>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</si>
  <si>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</si>
  <si>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</si>
  <si>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</si>
  <si>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</si>
  <si>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</si>
  <si>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</si>
  <si>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</si>
  <si>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</si>
  <si>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</si>
  <si>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</si>
  <si>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</si>
  <si>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</si>
  <si>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</si>
  <si>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</si>
  <si>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</si>
  <si>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</si>
  <si>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</si>
  <si>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</si>
  <si>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</si>
  <si>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</si>
  <si>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</si>
  <si>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</si>
  <si>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</si>
  <si>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</si>
  <si>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</si>
  <si>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</si>
  <si>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</si>
  <si>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</si>
  <si>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</si>
  <si>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</si>
  <si>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</si>
  <si>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</si>
  <si>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</si>
  <si>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</si>
  <si>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</si>
  <si>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</si>
  <si>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</si>
  <si>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</si>
  <si>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</si>
  <si>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</si>
  <si>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</si>
  <si>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</si>
  <si>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</si>
  <si>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</si>
  <si>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</si>
  <si>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</si>
  <si>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</si>
  <si>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</si>
  <si>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</si>
  <si>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</si>
  <si>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</si>
  <si>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</si>
  <si>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</si>
  <si>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</si>
  <si>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</si>
  <si>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</si>
  <si>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</si>
  <si>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</si>
  <si>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</si>
  <si>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</si>
  <si>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</si>
  <si>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</si>
  <si>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</si>
  <si>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</si>
  <si>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</si>
  <si>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</si>
  <si>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</si>
  <si>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</si>
  <si>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</si>
  <si>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</si>
  <si>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</si>
  <si>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</si>
  <si>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</si>
  <si>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</si>
  <si>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</si>
  <si>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</si>
  <si>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</si>
  <si>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</si>
  <si>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</si>
  <si>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</si>
  <si>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</si>
  <si>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</si>
  <si>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</si>
  <si>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</si>
  <si>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</si>
  <si>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</si>
  <si>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</si>
  <si>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</si>
  <si>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</si>
  <si>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</si>
  <si>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</si>
  <si>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</si>
  <si>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</si>
  <si>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</si>
  <si>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</si>
  <si>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</si>
  <si>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</si>
  <si>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</si>
  <si>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</si>
  <si>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</si>
  <si>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</si>
  <si>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</si>
  <si>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</si>
  <si>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</si>
  <si>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</si>
  <si>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</si>
  <si>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</si>
  <si>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</si>
  <si>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</si>
  <si>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</si>
  <si>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</si>
  <si>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</si>
  <si>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</si>
  <si>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</si>
  <si>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</si>
  <si>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</si>
  <si>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</si>
  <si>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</si>
  <si>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</si>
  <si>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</si>
  <si>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</si>
  <si>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</si>
  <si>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</si>
  <si>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</si>
  <si>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</si>
  <si>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</si>
  <si>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</si>
  <si>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</si>
  <si>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</si>
  <si>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</si>
  <si>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</si>
  <si>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</si>
  <si>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</si>
  <si>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</si>
  <si>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</si>
  <si>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</si>
  <si>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</si>
  <si>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</si>
  <si>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</si>
  <si>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</si>
  <si>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</si>
  <si>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</si>
  <si>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</si>
  <si>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</si>
  <si>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</si>
  <si>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</si>
  <si>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</si>
  <si>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</si>
  <si>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</si>
  <si>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</si>
  <si>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</si>
  <si>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</si>
  <si>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</si>
  <si>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</si>
  <si>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</si>
  <si>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</si>
  <si>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</si>
  <si>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</si>
  <si>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</si>
  <si>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</si>
  <si>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</si>
  <si>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</si>
  <si>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</si>
  <si>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</si>
  <si>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</si>
  <si>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</si>
  <si>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</si>
  <si>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</si>
  <si>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</si>
  <si>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</si>
  <si>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</si>
  <si>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</si>
  <si>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</si>
  <si>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</si>
  <si>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</si>
  <si>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</si>
  <si>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</si>
  <si>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</si>
  <si>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</si>
  <si>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</si>
  <si>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</si>
  <si>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</si>
  <si>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</si>
  <si>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</si>
  <si>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</si>
  <si>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</si>
  <si>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</si>
  <si>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</si>
  <si>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</si>
  <si>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</si>
  <si>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</si>
  <si>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</si>
  <si>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</si>
  <si>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</si>
  <si>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</si>
  <si>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</si>
  <si>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</si>
  <si>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</si>
  <si>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</si>
  <si>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</si>
  <si>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</si>
  <si>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</si>
  <si>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</si>
  <si>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</si>
  <si>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</si>
  <si>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</si>
  <si>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</si>
  <si>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</si>
  <si>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</si>
  <si>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</si>
  <si>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</si>
  <si>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</si>
  <si>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</si>
  <si>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</si>
  <si>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</si>
  <si>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</si>
  <si>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</si>
  <si>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</si>
  <si>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</si>
  <si>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</si>
  <si>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</si>
  <si>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</si>
  <si>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</si>
  <si>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</si>
  <si>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</si>
  <si>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</si>
  <si>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</si>
  <si>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</si>
  <si>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</si>
  <si>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</si>
  <si>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</si>
  <si>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</si>
  <si>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</si>
  <si>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</si>
  <si>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</si>
  <si>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</si>
  <si>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</si>
  <si>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</si>
  <si>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</si>
  <si>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</si>
  <si>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</si>
  <si>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</si>
  <si>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</si>
  <si>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</si>
  <si>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</si>
  <si>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</si>
  <si>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</si>
  <si>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</si>
  <si>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</si>
  <si>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</si>
  <si>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</si>
  <si>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</si>
  <si>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</si>
  <si>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</si>
  <si>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</si>
  <si>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</si>
  <si>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</si>
  <si>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</si>
  <si>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</si>
  <si>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</si>
  <si>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</si>
  <si>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</si>
  <si>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</si>
  <si>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</si>
  <si>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</si>
  <si>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</si>
  <si>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</si>
  <si>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</si>
  <si>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</si>
  <si>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</si>
  <si>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</si>
  <si>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</si>
  <si>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</si>
  <si>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</si>
  <si>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</si>
  <si>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</si>
  <si>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</si>
  <si>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</si>
  <si>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</si>
  <si>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</si>
  <si>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</si>
  <si>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</si>
  <si>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</si>
  <si>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</si>
  <si>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</si>
  <si>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</si>
  <si>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</si>
  <si>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</si>
  <si>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</si>
  <si>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</si>
  <si>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</si>
  <si>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</si>
  <si>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</si>
  <si>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</si>
  <si>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</si>
  <si>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</si>
  <si>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</si>
  <si>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</si>
  <si>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</si>
  <si>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</si>
  <si>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</si>
  <si>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</si>
  <si>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</si>
  <si>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</si>
  <si>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</si>
  <si>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</si>
  <si>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</si>
  <si>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</si>
  <si>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</si>
  <si>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</si>
  <si>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</si>
  <si>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</si>
  <si>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</si>
  <si>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</si>
  <si>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</si>
  <si>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</si>
  <si>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</si>
  <si>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</si>
  <si>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</si>
  <si>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</si>
  <si>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</si>
  <si>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</si>
  <si>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</si>
  <si>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</si>
  <si>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</si>
  <si>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</si>
  <si>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</si>
  <si>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</si>
  <si>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</si>
  <si>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</si>
  <si>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</si>
  <si>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</si>
  <si>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</si>
  <si>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</si>
  <si>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</si>
  <si>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</si>
  <si>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</si>
  <si>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</si>
  <si>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</si>
  <si>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</si>
  <si>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</si>
  <si>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</si>
  <si>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</si>
  <si>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</si>
  <si>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</si>
  <si>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</si>
  <si>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</si>
  <si>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</si>
  <si>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</si>
  <si>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</si>
  <si>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</si>
  <si>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</si>
  <si>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</si>
  <si>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</si>
  <si>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</si>
  <si>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</si>
  <si>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</si>
  <si>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</si>
  <si>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</si>
  <si>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</si>
  <si>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</si>
  <si>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</si>
  <si>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</si>
  <si>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</si>
  <si>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</si>
  <si>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</si>
  <si>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</si>
  <si>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</si>
  <si>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</si>
  <si>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</si>
  <si>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</si>
  <si>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</si>
  <si>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</si>
  <si>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</si>
  <si>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</si>
  <si>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</si>
  <si>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</si>
  <si>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</si>
  <si>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</si>
  <si>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</si>
  <si>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</si>
  <si>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</si>
  <si>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</si>
  <si>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</si>
  <si>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</si>
  <si>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</si>
  <si>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</si>
  <si>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</si>
  <si>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</si>
  <si>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</si>
  <si>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</si>
  <si>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</si>
  <si>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</si>
  <si>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</si>
  <si>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</si>
  <si>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</si>
  <si>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</si>
  <si>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</si>
  <si>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</si>
  <si>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</si>
  <si>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</si>
  <si>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</si>
  <si>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</si>
  <si>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</si>
  <si>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</si>
  <si>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</si>
  <si>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</si>
  <si>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</si>
  <si>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</si>
  <si>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</si>
  <si>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</si>
  <si>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</si>
  <si>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</si>
  <si>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</si>
  <si>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</si>
  <si>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</si>
  <si>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</si>
  <si>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</si>
  <si>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</si>
  <si>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</si>
  <si>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</si>
  <si>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</si>
  <si>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</si>
  <si>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</si>
  <si>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</si>
  <si>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</si>
  <si>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</si>
  <si>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</si>
  <si>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</si>
  <si>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</si>
  <si>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</si>
  <si>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</si>
  <si>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</si>
  <si>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</si>
  <si>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</si>
  <si>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</si>
  <si>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</si>
  <si>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</si>
  <si>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</si>
  <si>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</si>
  <si>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</si>
  <si>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</si>
  <si>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</si>
  <si>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</si>
  <si>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</si>
  <si>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</si>
  <si>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</si>
  <si>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</si>
  <si>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</si>
  <si>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</si>
  <si>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</si>
  <si>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</si>
  <si>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</si>
  <si>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</si>
  <si>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</si>
  <si>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</si>
  <si>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</si>
  <si>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</si>
  <si>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</si>
  <si>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</si>
  <si>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</si>
  <si>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</si>
  <si>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</si>
  <si>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</si>
  <si>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</si>
  <si>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</si>
  <si>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</si>
  <si>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</si>
  <si>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</si>
  <si>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</si>
  <si>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</si>
  <si>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</si>
  <si>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</si>
  <si>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</si>
  <si>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</si>
  <si>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</si>
  <si>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</si>
  <si>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</si>
  <si>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</si>
  <si>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</si>
  <si>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</si>
  <si>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</si>
  <si>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</si>
  <si>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</si>
  <si>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</si>
  <si>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</si>
  <si>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</si>
  <si>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</si>
  <si>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</si>
  <si>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</si>
  <si>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</si>
  <si>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</si>
  <si>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</si>
  <si>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</si>
  <si>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</si>
  <si>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</si>
  <si>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</si>
  <si>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</si>
  <si>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</si>
  <si>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</si>
  <si>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</si>
  <si>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</si>
  <si>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</si>
  <si>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</si>
  <si>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</si>
  <si>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</si>
  <si>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</si>
  <si>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</si>
  <si>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</si>
  <si>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</si>
  <si>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</si>
  <si>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</si>
  <si>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</si>
  <si>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</si>
  <si>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</si>
  <si>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</si>
  <si>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</si>
  <si>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</si>
  <si>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</si>
  <si>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</si>
  <si>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</si>
  <si>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</si>
  <si>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</si>
  <si>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</si>
  <si>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</si>
  <si>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</si>
  <si>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</si>
  <si>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</si>
  <si>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</si>
  <si>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</si>
  <si>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</si>
  <si>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</si>
  <si>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</si>
  <si>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</si>
  <si>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</si>
  <si>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</si>
  <si>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</si>
  <si>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</si>
  <si>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</si>
  <si>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</si>
  <si>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</si>
  <si>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</si>
  <si>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</si>
  <si>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</si>
  <si>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</si>
  <si>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</si>
  <si>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</si>
  <si>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</si>
  <si>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</si>
  <si>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</si>
  <si>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</si>
  <si>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</si>
  <si>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</si>
  <si>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</si>
  <si>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</si>
  <si>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</si>
  <si>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</si>
  <si>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</si>
  <si>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</si>
  <si>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</si>
  <si>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</si>
  <si>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</si>
  <si>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</si>
  <si>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</si>
  <si>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</si>
  <si>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</si>
  <si>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</si>
  <si>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</si>
  <si>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</si>
  <si>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</si>
  <si>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</si>
  <si>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</si>
  <si>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</si>
  <si>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</si>
  <si>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</si>
  <si>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</si>
  <si>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</si>
  <si>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</si>
  <si>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</si>
  <si>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</si>
  <si>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</si>
  <si>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</si>
  <si>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</si>
  <si>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</si>
  <si>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</si>
  <si>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</si>
  <si>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</si>
  <si>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</si>
  <si>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</si>
  <si>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</si>
  <si>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</si>
  <si>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</si>
  <si>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</si>
  <si>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</si>
  <si>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</si>
  <si>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</si>
  <si>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</si>
  <si>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</si>
  <si>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</si>
  <si>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</si>
  <si>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</si>
  <si>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</si>
  <si>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</si>
  <si>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</si>
  <si>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</si>
  <si>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</si>
  <si>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</si>
  <si>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</si>
  <si>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</si>
  <si>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</si>
  <si>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</si>
  <si>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</si>
  <si>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</si>
  <si>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</si>
  <si>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</si>
  <si>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</si>
  <si>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</si>
  <si>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</si>
  <si>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</si>
  <si>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</si>
  <si>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</si>
  <si>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</si>
  <si>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</si>
  <si>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</si>
  <si>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</si>
  <si>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</si>
  <si>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</si>
  <si>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</si>
  <si>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</si>
  <si>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</si>
  <si>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</si>
  <si>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</si>
  <si>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</si>
  <si>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</si>
  <si>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</si>
  <si>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</si>
  <si>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</si>
  <si>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</si>
  <si>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</si>
  <si>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</si>
  <si>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</si>
  <si>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</si>
  <si>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</si>
  <si>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</si>
  <si>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</si>
  <si>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</si>
  <si>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</si>
  <si>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</si>
  <si>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</si>
  <si>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</si>
  <si>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</si>
  <si>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</si>
  <si>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</si>
  <si>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</si>
  <si>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</si>
  <si>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</si>
  <si>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</si>
  <si>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</si>
  <si>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</si>
  <si>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</si>
  <si>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</si>
  <si>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</si>
  <si>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</si>
  <si>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</si>
  <si>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</si>
  <si>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</si>
  <si>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</si>
  <si>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</si>
  <si>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</si>
  <si>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</si>
  <si>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</si>
  <si>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</si>
  <si>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</si>
  <si>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</si>
  <si>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</si>
  <si>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</si>
  <si>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</si>
  <si>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</si>
  <si>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</si>
  <si>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</si>
  <si>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</si>
  <si>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</si>
  <si>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</si>
  <si>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</si>
  <si>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</si>
  <si>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</si>
  <si>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</si>
  <si>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</si>
  <si>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</si>
  <si>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</si>
  <si>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</si>
  <si>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</si>
  <si>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</si>
  <si>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</si>
  <si>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</si>
  <si>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</si>
  <si>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</si>
  <si>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</si>
  <si>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</si>
  <si>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</si>
  <si>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</si>
  <si>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</si>
  <si>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</si>
  <si>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</si>
  <si>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</si>
  <si>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</si>
  <si>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</si>
  <si>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</si>
  <si>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</si>
  <si>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</si>
  <si>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</si>
  <si>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</si>
  <si>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</si>
  <si>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</si>
  <si>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</si>
  <si>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</si>
  <si>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</si>
  <si>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</si>
  <si>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</si>
  <si>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</si>
  <si>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</si>
  <si>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</si>
  <si>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</si>
  <si>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</si>
  <si>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</si>
  <si>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</si>
  <si>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</si>
  <si>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</si>
  <si>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</si>
  <si>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</si>
  <si>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</si>
  <si>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</si>
  <si>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</si>
  <si>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</si>
  <si>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</si>
  <si>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</si>
  <si>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</si>
  <si>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</si>
  <si>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</si>
  <si>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</si>
  <si>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</si>
  <si>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</si>
  <si>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</si>
  <si>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</si>
  <si>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</si>
  <si>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</si>
  <si>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</si>
  <si>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</si>
  <si>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</si>
  <si>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</si>
  <si>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</si>
  <si>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</si>
  <si>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</si>
  <si>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</si>
  <si>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</si>
  <si>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</si>
  <si>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</si>
  <si>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</si>
  <si>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</si>
  <si>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</si>
  <si>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</si>
  <si>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</si>
  <si>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</si>
  <si>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</si>
  <si>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</si>
  <si>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</si>
  <si>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</si>
  <si>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</si>
  <si>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</si>
  <si>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</si>
  <si>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</si>
  <si>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</si>
  <si>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</si>
  <si>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</si>
  <si>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</si>
  <si>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</si>
  <si>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</si>
  <si>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</si>
  <si>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</si>
  <si>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</si>
  <si>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</si>
  <si>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</si>
  <si>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</si>
  <si>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</si>
  <si>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</si>
  <si>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</si>
  <si>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</si>
  <si>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</si>
  <si>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</si>
  <si>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</si>
  <si>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</si>
  <si>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</si>
  <si>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</si>
  <si>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</si>
  <si>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</si>
  <si>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</si>
  <si>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</si>
  <si>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</si>
  <si>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</si>
  <si>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</si>
  <si>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</si>
  <si>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</si>
  <si>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</si>
  <si>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</si>
  <si>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</si>
  <si>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</si>
  <si>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</si>
  <si>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</si>
  <si>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</si>
  <si>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</si>
  <si>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</si>
  <si>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</si>
  <si>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</si>
  <si>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</si>
  <si>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</si>
  <si>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</si>
  <si>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</si>
  <si>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</si>
  <si>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</si>
  <si>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</si>
  <si>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</si>
  <si>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</si>
  <si>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</si>
  <si>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</si>
  <si>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</si>
  <si>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</si>
  <si>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</si>
  <si>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</si>
  <si>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</si>
  <si>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</si>
  <si>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</si>
  <si>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</si>
  <si>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</si>
  <si>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</si>
  <si>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</si>
  <si>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</si>
  <si>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</si>
  <si>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</si>
  <si>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</si>
  <si>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</si>
  <si>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</si>
  <si>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</si>
  <si>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</si>
  <si>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</si>
  <si>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</si>
  <si>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</si>
  <si>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</si>
  <si>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</si>
  <si>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</si>
  <si>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</si>
  <si>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</si>
  <si>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</si>
  <si>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</si>
  <si>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</si>
  <si>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</si>
  <si>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</si>
  <si>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</si>
  <si>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</si>
  <si>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</si>
  <si>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</si>
  <si>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</si>
  <si>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</si>
  <si>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</si>
  <si>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</si>
  <si>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</si>
  <si>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</si>
  <si>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</si>
  <si>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</si>
  <si>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</si>
  <si>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</si>
  <si>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</si>
  <si>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</si>
  <si>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</si>
  <si>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</si>
  <si>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</si>
  <si>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</si>
  <si>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</si>
  <si>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</si>
  <si>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</si>
  <si>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</si>
  <si>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</si>
  <si>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</si>
  <si>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</si>
  <si>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</si>
  <si>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</si>
  <si>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</si>
  <si>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</si>
  <si>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</si>
  <si>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</si>
  <si>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</si>
  <si>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</si>
  <si>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</si>
  <si>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</si>
  <si>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</si>
  <si>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</si>
  <si>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</si>
  <si>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</si>
  <si>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</si>
  <si>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</si>
  <si>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</si>
  <si>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</si>
  <si>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</si>
  <si>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</si>
  <si>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</si>
  <si>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</si>
  <si>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</si>
  <si>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</si>
  <si>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</si>
  <si>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</si>
  <si>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</si>
  <si>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</si>
  <si>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</si>
  <si>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</si>
  <si>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</si>
  <si>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</si>
  <si>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</si>
  <si>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</si>
  <si>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</si>
  <si>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</si>
  <si>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</si>
  <si>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</si>
  <si>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</si>
  <si>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</si>
  <si>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</si>
  <si>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</si>
  <si>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</si>
  <si>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</si>
  <si>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</si>
  <si>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</si>
  <si>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</si>
  <si>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</si>
  <si>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</si>
  <si>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</si>
  <si>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</si>
  <si>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</si>
  <si>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</si>
  <si>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</si>
  <si>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</si>
  <si>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</si>
  <si>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</si>
  <si>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</si>
  <si>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</si>
  <si>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</si>
  <si>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</si>
  <si>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</si>
  <si>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</si>
  <si>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</si>
  <si>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</si>
  <si>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</si>
  <si>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</si>
  <si>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</si>
  <si>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</si>
  <si>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</si>
  <si>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</si>
  <si>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</si>
  <si>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</si>
  <si>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</si>
  <si>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</si>
  <si>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</si>
  <si>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</si>
  <si>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</si>
  <si>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</si>
  <si>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</si>
  <si>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</si>
  <si>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</si>
  <si>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</si>
  <si>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</si>
  <si>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</si>
  <si>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</si>
  <si>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</si>
  <si>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</si>
  <si>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</si>
  <si>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</si>
  <si>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</si>
  <si>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</si>
  <si>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</si>
  <si>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</si>
  <si>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</si>
  <si>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</si>
  <si>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</si>
  <si>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</si>
  <si>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</si>
  <si>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</si>
  <si>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</si>
  <si>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</si>
  <si>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</si>
  <si>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</si>
  <si>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</si>
  <si>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</si>
  <si>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</si>
  <si>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</si>
  <si>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</si>
  <si>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</si>
  <si>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</si>
  <si>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</si>
  <si>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</si>
  <si>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</si>
  <si>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</si>
  <si>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</si>
  <si>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</si>
  <si>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</si>
  <si>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</si>
  <si>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</si>
  <si>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</si>
  <si>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</si>
  <si>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</si>
  <si>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</si>
  <si>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</si>
  <si>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</si>
  <si>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</si>
  <si>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</si>
  <si>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</si>
  <si>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</si>
  <si>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</si>
  <si>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</si>
  <si>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</si>
  <si>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</si>
  <si>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</si>
  <si>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</si>
  <si>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</si>
  <si>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</si>
  <si>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</si>
  <si>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</si>
  <si>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</si>
  <si>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</si>
  <si>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</si>
  <si>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</si>
  <si>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</si>
  <si>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</si>
  <si>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</si>
  <si>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</si>
  <si>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</si>
  <si>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</si>
  <si>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</si>
  <si>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</si>
  <si>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</si>
  <si>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</si>
  <si>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</si>
  <si>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</si>
  <si>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</si>
  <si>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</si>
  <si>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</si>
  <si>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</si>
  <si>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</si>
  <si>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</si>
  <si>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</si>
  <si>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</si>
  <si>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</si>
  <si>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</si>
  <si>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</si>
  <si>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</si>
  <si>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</si>
  <si>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</si>
  <si>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</si>
  <si>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</si>
  <si>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</si>
  <si>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</si>
  <si>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</si>
  <si>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</si>
  <si>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</si>
  <si>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</si>
  <si>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</si>
  <si>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</si>
  <si>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</si>
  <si>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</si>
  <si>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</si>
  <si>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</si>
  <si>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</si>
  <si>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</si>
  <si>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</si>
  <si>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</si>
  <si>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</si>
  <si>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</si>
  <si>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</si>
  <si>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</si>
  <si>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</si>
  <si>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</si>
  <si>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</si>
  <si>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</si>
  <si>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</si>
  <si>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</si>
  <si>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</si>
  <si>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</si>
  <si>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</si>
  <si>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</si>
  <si>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</si>
  <si>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</si>
  <si>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</si>
  <si>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</si>
  <si>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</si>
  <si>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</si>
  <si>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</si>
  <si>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</si>
  <si>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</si>
  <si>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</si>
  <si>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</si>
  <si>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</si>
  <si>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</si>
  <si>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</si>
  <si>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</si>
  <si>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</si>
  <si>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</si>
  <si>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</si>
  <si>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</si>
  <si>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</si>
  <si>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</si>
  <si>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</si>
  <si>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</si>
  <si>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</si>
  <si>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</si>
  <si>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</si>
  <si>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</si>
  <si>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</si>
  <si>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</si>
  <si>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</si>
  <si>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</si>
  <si>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</si>
  <si>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</si>
  <si>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</si>
  <si>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</si>
  <si>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</si>
  <si>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</si>
  <si>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</si>
  <si>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</si>
  <si>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</si>
  <si>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</si>
  <si>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</si>
  <si>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</si>
  <si>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</si>
  <si>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</si>
  <si>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</si>
  <si>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</si>
  <si>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</si>
  <si>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</si>
  <si>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</si>
  <si>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</si>
  <si>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</si>
  <si>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</si>
  <si>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</si>
  <si>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</si>
  <si>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</si>
  <si>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</si>
  <si>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</si>
  <si>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</si>
  <si>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</si>
  <si>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</si>
  <si>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</si>
  <si>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</si>
  <si>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</si>
  <si>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</si>
  <si>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</si>
  <si>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</si>
  <si>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</si>
  <si>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</si>
  <si>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</si>
  <si>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</si>
  <si>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</si>
  <si>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</si>
  <si>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</si>
  <si>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</si>
  <si>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</si>
  <si>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</si>
  <si>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</si>
  <si>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</si>
  <si>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</si>
  <si>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</si>
  <si>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</si>
  <si>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</si>
  <si>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</si>
  <si>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</si>
  <si>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</si>
  <si>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</si>
  <si>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</si>
  <si>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</si>
  <si>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</si>
  <si>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</si>
  <si>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</si>
  <si>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</si>
  <si>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</si>
  <si>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</si>
  <si>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</si>
  <si>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</si>
  <si>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</si>
  <si>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</si>
  <si>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</si>
  <si>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</si>
  <si>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</si>
  <si>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</si>
  <si>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</si>
  <si>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</si>
  <si>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</si>
  <si>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</si>
  <si>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</si>
  <si>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</si>
  <si>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</si>
  <si>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</si>
  <si>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</si>
  <si>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</si>
  <si>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</si>
  <si>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</si>
  <si>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</si>
  <si>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</si>
  <si>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</si>
  <si>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</si>
  <si>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</si>
  <si>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</si>
  <si>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</si>
  <si>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</si>
  <si>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</si>
  <si>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</si>
  <si>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</si>
  <si>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</si>
  <si>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</si>
  <si>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</si>
  <si>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</si>
  <si>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</si>
  <si>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</si>
  <si>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</si>
  <si>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</si>
  <si>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</si>
  <si>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</si>
  <si>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</si>
  <si>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</si>
  <si>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</si>
  <si>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</si>
  <si>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</si>
  <si>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</si>
  <si>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</si>
  <si>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</si>
  <si>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</si>
  <si>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</si>
  <si>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</si>
  <si>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</si>
  <si>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</si>
  <si>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</si>
  <si>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</si>
  <si>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</si>
  <si>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</si>
  <si>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</si>
  <si>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</si>
  <si>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</si>
  <si>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</si>
  <si>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</si>
  <si>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</si>
  <si>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</si>
  <si>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</si>
  <si>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</si>
  <si>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</si>
  <si>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</si>
  <si>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</si>
  <si>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</si>
  <si>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</si>
  <si>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</si>
  <si>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</si>
  <si>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</si>
  <si>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</si>
  <si>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</si>
  <si>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</si>
  <si>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</si>
  <si>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</si>
  <si>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</si>
  <si>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</si>
  <si>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</si>
  <si>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</si>
  <si>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</si>
  <si>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</si>
  <si>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</si>
  <si>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</si>
  <si>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</si>
  <si>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</si>
  <si>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</si>
  <si>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</si>
  <si>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</si>
  <si>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</si>
  <si>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</si>
  <si>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</si>
  <si>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</si>
  <si>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</si>
  <si>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</si>
  <si>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</si>
  <si>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</si>
  <si>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</si>
  <si>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</si>
  <si>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</si>
  <si>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</si>
  <si>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</si>
  <si>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</si>
  <si>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</si>
  <si>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</si>
  <si>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</si>
  <si>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</si>
  <si>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</si>
  <si>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</si>
  <si>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</si>
  <si>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</si>
  <si>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</si>
  <si>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</si>
  <si>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</si>
  <si>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</si>
  <si>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</si>
  <si>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</si>
  <si>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</si>
  <si>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</si>
  <si>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</si>
  <si>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</si>
  <si>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</si>
  <si>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</si>
  <si>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</si>
  <si>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</si>
  <si>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</si>
  <si>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</si>
  <si>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</si>
  <si>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</si>
  <si>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</si>
  <si>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</si>
  <si>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</si>
  <si>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</si>
  <si>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</si>
  <si>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</si>
  <si>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</si>
  <si>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</si>
  <si>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</si>
  <si>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</si>
  <si>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</si>
  <si>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</si>
  <si>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</si>
  <si>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</si>
  <si>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</si>
  <si>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</si>
  <si>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</si>
  <si>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</si>
  <si>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</si>
  <si>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</si>
  <si>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</si>
  <si>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</si>
  <si>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</si>
  <si>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</si>
  <si>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</si>
  <si>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</si>
  <si>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</si>
  <si>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</si>
  <si>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</si>
  <si>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</si>
  <si>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</si>
  <si>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</si>
  <si>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</si>
  <si>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</si>
  <si>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</si>
  <si>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</si>
  <si>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</si>
  <si>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</si>
  <si>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</si>
  <si>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</si>
  <si>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</si>
  <si>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</si>
  <si>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</si>
  <si>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</si>
  <si>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</si>
  <si>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</si>
  <si>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</si>
  <si>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</si>
  <si>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</si>
  <si>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</si>
  <si>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</si>
  <si>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</si>
  <si>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</si>
  <si>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</si>
  <si>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</si>
  <si>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</si>
  <si>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</si>
  <si>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</si>
  <si>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</si>
  <si>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</si>
  <si>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</si>
  <si>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</si>
  <si>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</si>
  <si>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</si>
  <si>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</si>
  <si>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</si>
  <si>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</si>
  <si>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</si>
  <si>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</si>
  <si>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</si>
  <si>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</si>
  <si>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</si>
  <si>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</si>
  <si>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</si>
  <si>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</si>
  <si>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</si>
  <si>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</si>
  <si>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</si>
  <si>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</si>
  <si>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</si>
  <si>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</si>
  <si>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</si>
  <si>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</si>
  <si>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</si>
  <si>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</si>
  <si>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</si>
  <si>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</si>
  <si>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</si>
  <si>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</si>
  <si>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</si>
  <si>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</si>
  <si>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</si>
  <si>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</si>
  <si>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</si>
  <si>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</si>
  <si>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</si>
  <si>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</si>
  <si>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</si>
  <si>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</si>
  <si>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</si>
  <si>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</si>
  <si>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</si>
  <si>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</si>
  <si>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</si>
  <si>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</si>
  <si>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</si>
  <si>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</si>
  <si>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</si>
  <si>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</si>
  <si>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</si>
  <si>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</si>
  <si>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</si>
  <si>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</si>
  <si>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</si>
  <si>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</si>
  <si>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</si>
  <si>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</si>
  <si>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</si>
  <si>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</si>
  <si>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</si>
  <si>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</si>
  <si>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</si>
  <si>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</si>
  <si>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</si>
  <si>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</si>
  <si>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</si>
  <si>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</si>
  <si>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</si>
  <si>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</si>
  <si>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</si>
  <si>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</si>
  <si>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</si>
  <si>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</si>
  <si>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</si>
  <si>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</si>
  <si>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</si>
  <si>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</si>
  <si>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</si>
  <si>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</si>
  <si>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</si>
  <si>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</si>
  <si>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</si>
  <si>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</si>
  <si>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</si>
  <si>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</si>
  <si>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</si>
  <si>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</si>
  <si>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</si>
  <si>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</si>
  <si>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</si>
  <si>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</si>
  <si>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</si>
  <si>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</si>
  <si>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</si>
  <si>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</si>
  <si>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</si>
  <si>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</si>
  <si>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</si>
  <si>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</si>
  <si>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</si>
  <si>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</si>
  <si>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</si>
  <si>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</si>
  <si>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</si>
  <si>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</si>
  <si>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</si>
  <si>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</si>
  <si>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</si>
  <si>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</si>
  <si>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</si>
  <si>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</si>
  <si>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</si>
  <si>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</si>
  <si>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</si>
  <si>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</si>
  <si>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</si>
  <si>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</si>
  <si>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</si>
  <si>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</si>
  <si>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</si>
  <si>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</si>
  <si>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</si>
  <si>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</si>
  <si>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</si>
  <si>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</si>
  <si>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</si>
  <si>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</si>
  <si>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</si>
  <si>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</si>
  <si>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</si>
  <si>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</si>
  <si>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</si>
  <si>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</si>
  <si>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</si>
  <si>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</si>
  <si>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</si>
  <si>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</si>
  <si>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</si>
  <si>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</si>
  <si>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</si>
  <si>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</si>
  <si>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</si>
  <si>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</si>
  <si>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</si>
  <si>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</si>
  <si>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</si>
  <si>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</si>
  <si>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</si>
  <si>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</si>
  <si>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</si>
  <si>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</si>
  <si>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</si>
  <si>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</si>
  <si>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</si>
  <si>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</si>
  <si>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</si>
  <si>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</si>
  <si>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</si>
  <si>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</si>
  <si>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</si>
  <si>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</si>
  <si>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</si>
  <si>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</si>
  <si>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</si>
  <si>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</si>
  <si>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</si>
  <si>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</si>
  <si>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</si>
  <si>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</si>
  <si>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</si>
  <si>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</si>
  <si>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</si>
  <si>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</si>
  <si>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</si>
  <si>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</si>
  <si>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</si>
  <si>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</si>
  <si>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</si>
  <si>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</si>
  <si>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</si>
  <si>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</si>
  <si>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</si>
  <si>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</si>
  <si>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</si>
  <si>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</si>
  <si>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</si>
  <si>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</si>
  <si>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</si>
  <si>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</si>
  <si>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</si>
  <si>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</si>
  <si>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</si>
  <si>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</si>
  <si>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</si>
  <si>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</si>
  <si>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</si>
  <si>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</si>
  <si>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</si>
  <si>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</si>
  <si>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</si>
  <si>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</si>
  <si>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</si>
  <si>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</si>
  <si>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</si>
  <si>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</si>
  <si>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</si>
  <si>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</si>
  <si>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</si>
  <si>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</si>
  <si>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</si>
  <si>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</si>
  <si>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</si>
  <si>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</si>
  <si>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</si>
  <si>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</si>
  <si>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</si>
  <si>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</si>
  <si>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</si>
  <si>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</si>
  <si>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</si>
  <si>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</si>
  <si>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</si>
  <si>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</si>
  <si>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</si>
  <si>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</si>
  <si>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</si>
  <si>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</si>
  <si>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</si>
  <si>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</si>
  <si>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</si>
  <si>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</si>
  <si>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</si>
  <si>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</si>
  <si>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</si>
  <si>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</si>
  <si>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</si>
  <si>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</si>
  <si>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</si>
  <si>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</si>
  <si>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</si>
  <si>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</si>
  <si>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</si>
  <si>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</si>
  <si>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</si>
  <si>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</si>
  <si>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</si>
  <si>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</si>
  <si>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</si>
  <si>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</si>
  <si>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</si>
  <si>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</si>
  <si>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</si>
  <si>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</si>
  <si>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</si>
  <si>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</si>
  <si>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</si>
  <si>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</si>
  <si>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</si>
  <si>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</si>
  <si>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</si>
  <si>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</si>
  <si>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</si>
  <si>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</si>
  <si>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</si>
  <si>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</si>
  <si>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</si>
  <si>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</si>
  <si>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</si>
  <si>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</si>
  <si>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</si>
  <si>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</si>
  <si>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</si>
  <si>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</si>
  <si>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</si>
  <si>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</si>
  <si>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</si>
  <si>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</si>
  <si>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</si>
  <si>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</si>
  <si>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</si>
  <si>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</si>
  <si>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</si>
  <si>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</si>
  <si>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</si>
  <si>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</si>
  <si>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</si>
  <si>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</si>
  <si>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</si>
  <si>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</si>
  <si>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</si>
  <si>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</si>
  <si>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</si>
  <si>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</si>
  <si>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</si>
  <si>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</si>
  <si>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</si>
  <si>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</si>
  <si>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</si>
  <si>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</si>
  <si>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</si>
  <si>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</si>
  <si>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</si>
  <si>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</si>
  <si>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</si>
  <si>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</si>
  <si>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</si>
  <si>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</si>
  <si>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</si>
  <si>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</si>
  <si>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</si>
  <si>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</si>
  <si>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</si>
  <si>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</si>
  <si>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</si>
  <si>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</si>
  <si>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</si>
  <si>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</si>
  <si>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</si>
  <si>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</si>
  <si>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</si>
  <si>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</si>
  <si>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</si>
  <si>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</si>
  <si>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</si>
  <si>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</si>
  <si>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</si>
  <si>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</si>
  <si>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</si>
  <si>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</si>
  <si>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</si>
  <si>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</si>
  <si>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</si>
  <si>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</si>
  <si>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</si>
  <si>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</si>
  <si>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</si>
  <si>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</si>
  <si>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</si>
  <si>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</si>
  <si>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</si>
  <si>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</si>
  <si>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</si>
  <si>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</si>
  <si>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</si>
  <si>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</si>
  <si>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</si>
  <si>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</si>
  <si>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</si>
  <si>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</si>
  <si>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</si>
  <si>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</si>
  <si>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</si>
  <si>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</si>
  <si>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</si>
  <si>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</si>
  <si>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</si>
  <si>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</si>
  <si>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</si>
  <si>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</si>
  <si>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</si>
  <si>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</si>
  <si>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</si>
  <si>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</si>
  <si>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</si>
  <si>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</si>
  <si>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</si>
  <si>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</si>
  <si>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</si>
  <si>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</si>
  <si>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</si>
  <si>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</si>
  <si>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</si>
  <si>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</si>
  <si>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</si>
  <si>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</si>
  <si>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</si>
  <si>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</si>
  <si>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</si>
  <si>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</si>
  <si>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</si>
  <si>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</si>
  <si>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</si>
  <si>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</si>
  <si>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</si>
  <si>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</si>
  <si>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</si>
  <si>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</si>
  <si>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</si>
  <si>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</si>
  <si>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</si>
  <si>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</si>
  <si>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</si>
  <si>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</si>
  <si>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</si>
  <si>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</si>
  <si>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</si>
  <si>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</si>
  <si>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</si>
  <si>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</si>
  <si>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</si>
  <si>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</si>
  <si>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</si>
  <si>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</si>
  <si>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</si>
  <si>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</si>
  <si>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</si>
  <si>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</si>
  <si>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</si>
  <si>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</si>
  <si>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</si>
  <si>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</si>
  <si>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</si>
  <si>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</si>
  <si>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</si>
  <si>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</si>
  <si>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</si>
  <si>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</si>
  <si>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</si>
  <si>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</si>
  <si>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</si>
  <si>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</si>
  <si>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</si>
  <si>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</si>
  <si>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</si>
  <si>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</si>
  <si>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</si>
  <si>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</si>
  <si>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</si>
  <si>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</si>
  <si>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</si>
  <si>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</si>
  <si>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</si>
  <si>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</si>
  <si>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</si>
  <si>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</si>
  <si>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</si>
  <si>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</si>
  <si>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</si>
  <si>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</si>
  <si>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</si>
  <si>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</si>
  <si>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</si>
  <si>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</si>
  <si>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</si>
  <si>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</si>
  <si>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</si>
  <si>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</si>
  <si>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</si>
  <si>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</si>
  <si>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</si>
  <si>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</si>
  <si>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</si>
  <si>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</si>
  <si>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</si>
  <si>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</si>
  <si>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</si>
  <si>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</si>
  <si>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</si>
  <si>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</si>
  <si>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</si>
  <si>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</si>
  <si>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</si>
  <si>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</si>
  <si>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</si>
  <si>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</si>
  <si>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</si>
  <si>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</si>
  <si>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</si>
  <si>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</si>
  <si>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</si>
  <si>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</si>
  <si>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</si>
  <si>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</si>
  <si>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</si>
  <si>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</si>
  <si>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</si>
  <si>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</si>
  <si>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</si>
  <si>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</si>
  <si>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</si>
  <si>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</si>
  <si>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</si>
  <si>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</si>
  <si>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</si>
  <si>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</si>
  <si>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</si>
  <si>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</si>
  <si>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</si>
  <si>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</si>
  <si>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</si>
  <si>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</si>
  <si>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</si>
  <si>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</si>
  <si>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</si>
  <si>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</si>
  <si>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</si>
  <si>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</si>
  <si>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</si>
  <si>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</si>
  <si>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</si>
  <si>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</si>
  <si>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</si>
  <si>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</si>
  <si>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</si>
  <si>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</si>
  <si>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</si>
  <si>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</si>
  <si>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</si>
  <si>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</si>
  <si>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</si>
  <si>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</si>
  <si>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</si>
  <si>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</si>
  <si>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</si>
  <si>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</si>
  <si>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</si>
  <si>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</si>
  <si>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</si>
  <si>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</si>
  <si>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</si>
  <si>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</si>
  <si>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</si>
  <si>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</si>
  <si>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</si>
  <si>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</si>
  <si>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</si>
  <si>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</si>
  <si>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</si>
  <si>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</si>
  <si>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</si>
  <si>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</si>
  <si>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</si>
  <si>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</si>
  <si>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</si>
  <si>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</si>
  <si>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</si>
  <si>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</si>
  <si>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</si>
  <si>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</si>
  <si>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</si>
  <si>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</si>
  <si>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</si>
  <si>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</si>
  <si>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</si>
  <si>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</si>
  <si>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</si>
  <si>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</si>
  <si>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</si>
  <si>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</si>
  <si>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</si>
  <si>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</si>
  <si>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</si>
  <si>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</si>
  <si>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</si>
  <si>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</si>
  <si>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</si>
  <si>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</si>
  <si>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</si>
  <si>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</si>
  <si>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</si>
  <si>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</si>
  <si>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</si>
  <si>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</si>
  <si>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</si>
  <si>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</si>
  <si>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</si>
  <si>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</si>
  <si>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</si>
  <si>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</si>
  <si>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</si>
  <si>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</si>
  <si>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</si>
  <si>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</si>
  <si>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</si>
  <si>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</si>
  <si>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</si>
  <si>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</si>
  <si>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</si>
  <si>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</si>
  <si>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</si>
  <si>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</si>
  <si>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</si>
  <si>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</si>
  <si>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</si>
  <si>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</si>
  <si>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</si>
  <si>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</si>
  <si>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</si>
  <si>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</si>
  <si>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</si>
  <si>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</si>
  <si>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</si>
  <si>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</si>
  <si>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</si>
  <si>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</si>
  <si>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</si>
  <si>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</si>
  <si>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</si>
  <si>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</si>
  <si>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</si>
  <si>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</si>
  <si>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</si>
  <si>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</si>
  <si>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</si>
  <si>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</si>
  <si>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</si>
  <si>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</si>
  <si>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</si>
  <si>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</si>
  <si>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</si>
  <si>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</si>
  <si>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</si>
  <si>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</si>
  <si>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</si>
  <si>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</si>
  <si>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</si>
  <si>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</si>
  <si>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</si>
  <si>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</si>
  <si>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</si>
  <si>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</si>
  <si>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</si>
  <si>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</si>
  <si>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</si>
  <si>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</si>
  <si>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</si>
  <si>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</si>
  <si>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</si>
  <si>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</si>
  <si>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</si>
  <si>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</si>
  <si>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</si>
  <si>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</si>
  <si>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</si>
  <si>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</si>
  <si>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</si>
  <si>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</si>
  <si>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</si>
  <si>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</si>
  <si>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</si>
  <si>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</si>
  <si>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</si>
  <si>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</si>
  <si>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</si>
  <si>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</si>
  <si>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</si>
  <si>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</si>
  <si>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</si>
  <si>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</si>
  <si>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</si>
  <si>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</si>
  <si>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</si>
  <si>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</si>
  <si>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</si>
  <si>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</si>
  <si>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</si>
  <si>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</si>
  <si>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</si>
  <si>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</si>
  <si>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</si>
  <si>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</si>
  <si>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</si>
  <si>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</si>
  <si>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</si>
  <si>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</si>
  <si>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</si>
  <si>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</si>
  <si>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</si>
  <si>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</si>
  <si>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</si>
  <si>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</si>
  <si>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</si>
  <si>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</si>
  <si>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</si>
  <si>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</si>
  <si>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</si>
  <si>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</si>
  <si>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</si>
  <si>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</si>
  <si>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</si>
  <si>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</si>
  <si>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</si>
  <si>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</si>
  <si>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</si>
  <si>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</si>
  <si>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</si>
  <si>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</si>
  <si>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</si>
  <si>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</si>
  <si>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</si>
  <si>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</si>
  <si>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</si>
  <si>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</si>
  <si>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</si>
  <si>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</si>
  <si>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</si>
  <si>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</si>
  <si>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</si>
  <si>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</si>
  <si>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</si>
  <si>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</si>
  <si>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</si>
  <si>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</si>
  <si>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</si>
  <si>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</si>
  <si>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</si>
  <si>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</si>
  <si>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</si>
  <si>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</si>
  <si>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</si>
  <si>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</si>
  <si>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</si>
  <si>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</si>
  <si>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</si>
  <si>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</si>
  <si>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</si>
  <si>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</si>
  <si>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</si>
  <si>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</si>
  <si>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</si>
  <si>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</si>
  <si>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</si>
  <si>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</si>
  <si>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</si>
  <si>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</si>
  <si>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</si>
  <si>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</si>
  <si>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</si>
  <si>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</si>
  <si>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</si>
  <si>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</si>
  <si>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</si>
  <si>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</si>
  <si>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</si>
  <si>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</si>
  <si>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</si>
  <si>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</si>
  <si>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</si>
  <si>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</si>
  <si>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</si>
  <si>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</si>
  <si>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</si>
  <si>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</si>
  <si>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</si>
  <si>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</si>
  <si>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</si>
  <si>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</si>
  <si>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</si>
  <si>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</si>
  <si>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</si>
  <si>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</si>
  <si>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</si>
  <si>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</si>
  <si>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</si>
  <si>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</si>
  <si>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</si>
  <si>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</si>
  <si>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</si>
  <si>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</si>
  <si>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</si>
  <si>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</si>
  <si>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</si>
  <si>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</si>
  <si>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</si>
  <si>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</si>
  <si>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</si>
  <si>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</si>
  <si>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</si>
  <si>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</si>
  <si>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</si>
  <si>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</si>
  <si>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</si>
  <si>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</si>
  <si>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</si>
  <si>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</si>
  <si>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</si>
  <si>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</si>
  <si>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</si>
  <si>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</si>
  <si>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</si>
  <si>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</si>
  <si>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</si>
  <si>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</si>
  <si>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</si>
  <si>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</si>
  <si>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</si>
  <si>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</si>
  <si>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</si>
  <si>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</si>
  <si>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</si>
  <si>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</si>
  <si>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</si>
  <si>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</si>
  <si>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</si>
  <si>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</si>
  <si>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</si>
  <si>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</si>
  <si>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</si>
  <si>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</si>
  <si>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</si>
  <si>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</si>
  <si>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</si>
  <si>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</si>
  <si>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</si>
  <si>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</si>
  <si>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</si>
  <si>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</si>
  <si>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</si>
  <si>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</si>
  <si>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</si>
  <si>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</si>
  <si>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</si>
  <si>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</si>
  <si>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</si>
  <si>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</si>
  <si>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</si>
  <si>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</si>
  <si>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</si>
  <si>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</si>
  <si>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</si>
  <si>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</si>
  <si>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</si>
  <si>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</si>
  <si>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</si>
  <si>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</si>
  <si>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</si>
  <si>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</si>
  <si>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</si>
  <si>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</si>
  <si>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</si>
  <si>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</si>
  <si>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</si>
  <si>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</si>
  <si>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</si>
  <si>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</si>
  <si>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</si>
  <si>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</si>
  <si>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</si>
  <si>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</si>
  <si>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</si>
  <si>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</si>
  <si>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</si>
  <si>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</si>
  <si>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</si>
  <si>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</si>
  <si>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</si>
  <si>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</si>
  <si>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</si>
  <si>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</si>
  <si>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</si>
  <si>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</si>
  <si>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</si>
  <si>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</si>
  <si>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</si>
  <si>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</si>
  <si>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</si>
  <si>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</si>
  <si>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</si>
  <si>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</si>
  <si>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</si>
  <si>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</si>
  <si>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</si>
  <si>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</si>
  <si>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</si>
  <si>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</si>
  <si>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</si>
  <si>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</si>
  <si>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</si>
  <si>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</si>
  <si>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</si>
  <si>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</si>
  <si>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</si>
  <si>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</si>
  <si>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</si>
  <si>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</si>
  <si>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</si>
  <si>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</si>
  <si>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</si>
  <si>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</si>
  <si>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</si>
  <si>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</si>
  <si>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</si>
  <si>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</si>
  <si>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</si>
  <si>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</si>
  <si>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</si>
  <si>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</si>
  <si>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</si>
  <si>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</si>
  <si>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</si>
  <si>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</si>
  <si>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</si>
  <si>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</si>
  <si>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</si>
  <si>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</si>
  <si>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</si>
  <si>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</si>
  <si>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</si>
  <si>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</si>
  <si>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</si>
  <si>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</si>
  <si>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</si>
  <si>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</si>
  <si>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</si>
  <si>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</si>
  <si>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</si>
  <si>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</si>
  <si>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</si>
  <si>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</si>
  <si>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</si>
  <si>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</si>
  <si>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</si>
  <si>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</si>
  <si>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</si>
  <si>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</si>
  <si>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</si>
  <si>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</si>
  <si>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</si>
  <si>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</si>
  <si>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</si>
  <si>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</si>
  <si>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</si>
  <si>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</si>
  <si>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</si>
  <si>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</si>
  <si>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</si>
  <si>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</si>
  <si>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</si>
  <si>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</si>
  <si>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</si>
  <si>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</si>
  <si>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</si>
  <si>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</si>
  <si>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</si>
  <si>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</si>
  <si>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</si>
  <si>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</si>
  <si>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</si>
  <si>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</si>
  <si>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</si>
  <si>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</si>
  <si>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</si>
  <si>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</si>
  <si>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</si>
  <si>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</si>
  <si>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</si>
  <si>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</si>
  <si>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</si>
  <si>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</si>
  <si>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</si>
  <si>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</si>
  <si>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</si>
  <si>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</si>
  <si>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</si>
  <si>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</si>
  <si>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</si>
  <si>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</si>
  <si>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</si>
  <si>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</si>
  <si>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</si>
  <si>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</si>
  <si>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</si>
  <si>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</si>
  <si>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</si>
  <si>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</si>
  <si>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</si>
  <si>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</si>
  <si>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</si>
  <si>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</si>
  <si>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</si>
  <si>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</si>
  <si>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</si>
  <si>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</si>
  <si>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</si>
  <si>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</si>
  <si>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</si>
  <si>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</si>
  <si>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</si>
  <si>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</si>
  <si>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</si>
  <si>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</si>
  <si>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</si>
  <si>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</si>
  <si>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</si>
  <si>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</si>
  <si>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</si>
  <si>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</si>
  <si>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</si>
  <si>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</si>
  <si>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</si>
  <si>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</si>
  <si>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</si>
  <si>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</si>
  <si>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</si>
  <si>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</si>
  <si>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</si>
  <si>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</si>
  <si>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</si>
  <si>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</si>
  <si>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</si>
  <si>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</si>
  <si>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</si>
  <si>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</si>
  <si>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</si>
  <si>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</si>
  <si>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</si>
  <si>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</si>
  <si>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</si>
  <si>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</si>
  <si>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</si>
  <si>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</si>
  <si>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</si>
  <si>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</si>
  <si>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</si>
  <si>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</si>
  <si>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</si>
  <si>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</si>
  <si>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</si>
  <si>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</si>
  <si>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</si>
  <si>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</si>
  <si>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</si>
  <si>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</si>
  <si>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</si>
  <si>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</si>
  <si>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</si>
  <si>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</si>
  <si>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</si>
  <si>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</si>
  <si>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</si>
  <si>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</si>
  <si>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</si>
  <si>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</si>
  <si>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</si>
  <si>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</si>
  <si>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</si>
  <si>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</si>
  <si>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</si>
  <si>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</si>
  <si>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</si>
  <si>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</si>
  <si>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</si>
  <si>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</si>
  <si>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</si>
  <si>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</si>
  <si>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</si>
  <si>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</si>
  <si>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</si>
  <si>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</si>
  <si>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</si>
  <si>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</si>
  <si>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</si>
  <si>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</si>
  <si>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</si>
  <si>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</si>
  <si>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</si>
  <si>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</si>
  <si>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</si>
  <si>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</si>
  <si>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</si>
  <si>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</si>
  <si>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</si>
  <si>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</si>
  <si>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</si>
  <si>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</si>
  <si>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</si>
  <si>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</si>
  <si>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</si>
  <si>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</si>
  <si>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</si>
  <si>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</si>
  <si>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</si>
  <si>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</si>
  <si>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</si>
  <si>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</si>
  <si>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</si>
  <si>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</si>
  <si>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</si>
  <si>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</si>
  <si>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</si>
  <si>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</si>
  <si>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</si>
  <si>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</si>
  <si>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</si>
  <si>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</si>
  <si>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</si>
  <si>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</si>
  <si>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</si>
  <si>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</si>
  <si>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</si>
  <si>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</si>
  <si>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</si>
  <si>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</si>
  <si>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</si>
  <si>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</si>
  <si>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</si>
  <si>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</si>
  <si>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</si>
  <si>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</si>
  <si>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</si>
  <si>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</si>
  <si>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</si>
  <si>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</si>
  <si>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</si>
  <si>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</si>
  <si>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</si>
  <si>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</si>
  <si>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</si>
  <si>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</si>
  <si>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</si>
  <si>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</si>
  <si>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</si>
  <si>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</si>
  <si>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</si>
  <si>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</si>
  <si>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</si>
  <si>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</si>
  <si>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</si>
  <si>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</si>
  <si>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</si>
  <si>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</si>
  <si>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</si>
  <si>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</si>
  <si>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</si>
  <si>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</si>
  <si>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</si>
  <si>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</si>
  <si>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</si>
  <si>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</si>
  <si>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</si>
  <si>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</si>
  <si>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</si>
  <si>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</si>
  <si>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</si>
  <si>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</si>
  <si>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</si>
  <si>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</si>
  <si>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</si>
  <si>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</si>
  <si>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</si>
  <si>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</si>
  <si>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</si>
  <si>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</si>
  <si>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</si>
  <si>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</si>
  <si>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</si>
  <si>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</si>
  <si>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</si>
  <si>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</si>
  <si>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</si>
  <si>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</si>
  <si>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</si>
  <si>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</si>
  <si>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</si>
  <si>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</si>
  <si>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</si>
  <si>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</si>
  <si>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</si>
  <si>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</si>
  <si>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</si>
  <si>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</si>
  <si>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</si>
  <si>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</si>
  <si>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</si>
  <si>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</si>
  <si>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</si>
  <si>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</si>
  <si>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</si>
  <si>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</si>
  <si>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</si>
  <si>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</si>
  <si>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</si>
  <si>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</si>
  <si>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</si>
  <si>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</si>
  <si>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</si>
  <si>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</si>
  <si>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</si>
  <si>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</si>
  <si>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</si>
  <si>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</si>
  <si>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</si>
  <si>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</si>
  <si>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</si>
  <si>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</si>
  <si>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</si>
  <si>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</si>
  <si>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</si>
  <si>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</si>
  <si>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</si>
  <si>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</si>
  <si>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</si>
  <si>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</si>
  <si>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</si>
  <si>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</si>
  <si>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</si>
  <si>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</si>
  <si>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</si>
  <si>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</si>
  <si>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</si>
  <si>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</si>
  <si>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</si>
  <si>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</si>
  <si>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</si>
  <si>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</si>
  <si>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</si>
  <si>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</si>
  <si>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</si>
  <si>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</si>
  <si>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</si>
  <si>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</si>
  <si>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</si>
  <si>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</si>
  <si>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</si>
  <si>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</si>
  <si>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</si>
  <si>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</si>
  <si>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</si>
  <si>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</si>
  <si>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</si>
  <si>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</si>
  <si>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</si>
  <si>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</si>
  <si>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</si>
  <si>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</si>
  <si>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</si>
  <si>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</si>
  <si>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</si>
  <si>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</si>
  <si>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</si>
  <si>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</si>
  <si>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</si>
  <si>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</si>
  <si>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</si>
  <si>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</si>
  <si>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</si>
  <si>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</si>
  <si>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</si>
  <si>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</si>
  <si>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</si>
  <si>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</si>
  <si>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</si>
  <si>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</si>
  <si>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</si>
  <si>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</si>
  <si>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</si>
  <si>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</si>
  <si>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</si>
  <si>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</si>
  <si>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</si>
  <si>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</si>
  <si>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</si>
  <si>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</si>
  <si>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</si>
  <si>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</si>
  <si>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</si>
  <si>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</si>
  <si>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</si>
  <si>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</si>
  <si>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</si>
  <si>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</si>
  <si>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</si>
  <si>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</si>
  <si>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</si>
  <si>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</si>
  <si>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</si>
  <si>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</si>
  <si>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</si>
  <si>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</si>
  <si>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</si>
  <si>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</si>
  <si>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</si>
  <si>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</si>
  <si>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</si>
  <si>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</si>
  <si>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</si>
  <si>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</si>
  <si>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</si>
  <si>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</si>
  <si>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</si>
  <si>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</si>
  <si>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</si>
  <si>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</si>
  <si>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</si>
  <si>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</si>
  <si>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</si>
  <si>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</si>
  <si>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</si>
  <si>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</si>
  <si>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</si>
  <si>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</si>
  <si>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</si>
  <si>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</si>
  <si>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</si>
  <si>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</si>
  <si>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</si>
  <si>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</si>
  <si>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</si>
  <si>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</si>
  <si>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</si>
  <si>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</si>
  <si>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</si>
  <si>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</si>
  <si>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</si>
  <si>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</si>
  <si>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</si>
  <si>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</si>
  <si>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</si>
  <si>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</si>
  <si>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</si>
  <si>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</si>
  <si>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</si>
  <si>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</si>
  <si>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</si>
  <si>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</si>
  <si>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</si>
  <si>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</si>
  <si>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</si>
  <si>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</si>
  <si>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</si>
  <si>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</si>
  <si>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</si>
  <si>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</si>
  <si>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</si>
  <si>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</si>
  <si>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</si>
  <si>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</si>
  <si>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</si>
  <si>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</si>
  <si>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</si>
  <si>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</si>
  <si>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</si>
  <si>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</si>
  <si>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</si>
  <si>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</si>
  <si>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</si>
  <si>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</si>
  <si>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</si>
  <si>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</si>
  <si>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</si>
  <si>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</si>
  <si>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</si>
  <si>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</si>
  <si>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</si>
  <si>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</si>
  <si>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</si>
  <si>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</si>
  <si>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</si>
  <si>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</si>
  <si>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</si>
  <si>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</si>
  <si>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</si>
  <si>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</si>
  <si>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</si>
  <si>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</si>
  <si>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</si>
  <si>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</si>
  <si>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</si>
  <si>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</si>
  <si>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</si>
  <si>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</si>
  <si>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</si>
  <si>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</si>
  <si>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</si>
  <si>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</si>
  <si>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</si>
  <si>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</si>
  <si>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</si>
  <si>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</si>
  <si>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</si>
  <si>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</si>
  <si>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</si>
  <si>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</si>
  <si>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</si>
  <si>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</si>
  <si>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</si>
  <si>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</si>
  <si>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</si>
  <si>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</si>
  <si>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</si>
  <si>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</si>
  <si>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</si>
  <si>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</si>
  <si>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</si>
  <si>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</si>
  <si>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</si>
  <si>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</si>
  <si>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</si>
  <si>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</si>
  <si>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</si>
  <si>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</si>
  <si>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</si>
  <si>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</si>
  <si>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</si>
  <si>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</si>
  <si>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</si>
  <si>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</si>
  <si>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</si>
  <si>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</si>
  <si>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</si>
  <si>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</si>
  <si>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</si>
  <si>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</si>
  <si>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</si>
  <si>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</si>
  <si>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</si>
  <si>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</si>
  <si>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</si>
  <si>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</si>
  <si>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</si>
  <si>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</si>
  <si>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</si>
  <si>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</si>
  <si>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</si>
  <si>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</si>
  <si>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</si>
  <si>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</si>
  <si>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</si>
  <si>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</si>
  <si>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</si>
  <si>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</si>
  <si>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</si>
  <si>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</si>
  <si>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</si>
  <si>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</si>
  <si>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</si>
  <si>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</si>
  <si>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</si>
  <si>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</si>
  <si>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</si>
  <si>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</si>
  <si>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</si>
  <si>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</si>
  <si>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</si>
  <si>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</si>
  <si>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</si>
  <si>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</si>
  <si>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</si>
  <si>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</si>
  <si>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</si>
  <si>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</si>
  <si>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</si>
  <si>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</si>
  <si>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</si>
  <si>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</si>
  <si>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</si>
  <si>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</si>
  <si>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</si>
  <si>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</si>
  <si>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</si>
  <si>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</si>
  <si>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</si>
  <si>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</si>
  <si>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</si>
  <si>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</si>
  <si>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</si>
  <si>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</si>
  <si>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</si>
  <si>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</si>
  <si>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</si>
  <si>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</si>
  <si>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</si>
  <si>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</si>
  <si>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</si>
  <si>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</si>
  <si>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</si>
  <si>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</si>
  <si>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</si>
  <si>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</si>
  <si>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</si>
  <si>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</si>
  <si>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</si>
  <si>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</si>
  <si>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</si>
  <si>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</si>
  <si>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</si>
  <si>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</si>
  <si>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</si>
  <si>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</si>
  <si>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</si>
  <si>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</si>
  <si>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</si>
  <si>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</si>
  <si>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</si>
  <si>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</si>
  <si>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</si>
  <si>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</si>
  <si>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</si>
  <si>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</si>
  <si>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</si>
  <si>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</si>
  <si>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</si>
  <si>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</si>
  <si>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</si>
  <si>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</si>
  <si>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</si>
  <si>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</si>
  <si>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</si>
  <si>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</si>
  <si>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</si>
  <si>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</si>
  <si>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</si>
  <si>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</si>
  <si>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</si>
  <si>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</si>
  <si>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</si>
  <si>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</si>
  <si>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</si>
  <si>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</si>
  <si>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</si>
  <si>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</si>
  <si>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</si>
  <si>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</si>
  <si>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</si>
  <si>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</si>
  <si>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</si>
  <si>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</si>
  <si>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</si>
  <si>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</si>
  <si>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</si>
  <si>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</si>
  <si>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</si>
  <si>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</si>
  <si>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</si>
  <si>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</si>
  <si>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</si>
  <si>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</si>
  <si>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</si>
  <si>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</si>
  <si>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</si>
  <si>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</si>
  <si>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</si>
  <si>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</si>
  <si>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</si>
  <si>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</si>
  <si>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</si>
  <si>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</si>
  <si>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</si>
  <si>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</si>
  <si>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</si>
  <si>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</si>
  <si>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</si>
  <si>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</si>
  <si>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</si>
  <si>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</si>
  <si>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</si>
  <si>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</si>
  <si>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</si>
  <si>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</si>
  <si>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</si>
  <si>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</si>
  <si>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</si>
  <si>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</si>
  <si>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</si>
  <si>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</si>
  <si>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</si>
  <si>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</si>
  <si>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</si>
  <si>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</si>
  <si>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</si>
  <si>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</si>
  <si>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</si>
  <si>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</si>
  <si>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</si>
  <si>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</si>
  <si>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</si>
  <si>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</si>
  <si>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</si>
  <si>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</si>
  <si>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</si>
  <si>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</si>
  <si>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</si>
  <si>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</si>
  <si>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</si>
  <si>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</si>
  <si>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</si>
  <si>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</si>
  <si>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</si>
  <si>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</si>
  <si>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</si>
  <si>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</si>
  <si>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</si>
  <si>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</si>
  <si>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</si>
  <si>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</si>
  <si>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</si>
  <si>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</si>
  <si>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</si>
  <si>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</si>
  <si>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</si>
  <si>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</si>
  <si>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</si>
  <si>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</si>
  <si>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</si>
  <si>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</si>
  <si>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</si>
  <si>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</si>
  <si>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</si>
  <si>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</si>
  <si>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</si>
  <si>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</si>
  <si>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</si>
  <si>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</si>
  <si>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</si>
  <si>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</si>
  <si>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</si>
  <si>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</si>
  <si>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</si>
  <si>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</si>
  <si>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</si>
  <si>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</si>
  <si>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</si>
  <si>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</si>
  <si>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</si>
  <si>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</si>
  <si>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</si>
  <si>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</si>
  <si>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</si>
  <si>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</si>
  <si>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</si>
  <si>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</si>
  <si>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</si>
  <si>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</si>
  <si>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</si>
  <si>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</si>
  <si>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</si>
  <si>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</si>
  <si>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</si>
  <si>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</si>
  <si>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</si>
  <si>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</si>
  <si>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</si>
  <si>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</si>
  <si>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</si>
  <si>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</si>
  <si>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</si>
  <si>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</si>
  <si>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</si>
  <si>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</si>
  <si>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</si>
  <si>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</si>
  <si>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</si>
  <si>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</si>
  <si>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</si>
  <si>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</si>
  <si>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</si>
  <si>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</si>
  <si>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</si>
  <si>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</si>
  <si>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</si>
  <si>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</si>
  <si>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</si>
  <si>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</si>
  <si>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</si>
  <si>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</si>
  <si>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</si>
  <si>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</si>
  <si>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</si>
  <si>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</si>
  <si>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</si>
  <si>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</si>
  <si>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</si>
  <si>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</si>
  <si>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</si>
  <si>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</si>
  <si>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</si>
  <si>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</si>
  <si>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</si>
  <si>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</si>
  <si>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</si>
  <si>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</si>
  <si>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</si>
  <si>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</si>
  <si>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</si>
  <si>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</si>
  <si>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</si>
  <si>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</si>
  <si>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</si>
  <si>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</si>
  <si>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</si>
  <si>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</si>
  <si>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</si>
  <si>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</si>
  <si>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</si>
  <si>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</si>
  <si>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</si>
  <si>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</si>
  <si>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</si>
  <si>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</si>
  <si>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</si>
  <si>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</si>
  <si>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</si>
  <si>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</si>
  <si>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</si>
  <si>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</si>
  <si>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</si>
  <si>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</si>
  <si>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</si>
  <si>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</si>
  <si>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</si>
  <si>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</si>
  <si>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</si>
  <si>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</si>
  <si>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</si>
  <si>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</si>
  <si>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</si>
  <si>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</si>
  <si>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</si>
  <si>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</si>
  <si>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</si>
  <si>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</si>
  <si>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</si>
  <si>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</si>
  <si>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</si>
  <si>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</si>
  <si>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</si>
  <si>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</si>
  <si>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</si>
  <si>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</si>
  <si>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</si>
  <si>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</si>
  <si>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</si>
  <si>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</si>
  <si>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</si>
  <si>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</si>
  <si>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</si>
  <si>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</si>
  <si>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</si>
  <si>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</si>
  <si>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</si>
  <si>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</si>
  <si>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</si>
  <si>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</si>
  <si>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</si>
  <si>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</si>
  <si>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</si>
  <si>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</si>
  <si>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</si>
  <si>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</si>
  <si>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</si>
  <si>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</si>
  <si>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</si>
  <si>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</si>
  <si>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</si>
  <si>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</si>
  <si>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</si>
  <si>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</si>
  <si>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</si>
  <si>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</si>
  <si>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</si>
  <si>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</si>
  <si>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</si>
  <si>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</si>
  <si>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</si>
  <si>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</si>
  <si>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</si>
  <si>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</si>
  <si>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</si>
  <si>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</si>
  <si>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</si>
  <si>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</si>
  <si>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</si>
  <si>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</si>
  <si>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</si>
  <si>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</si>
  <si>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</si>
  <si>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</si>
  <si>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</si>
  <si>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</si>
  <si>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</si>
  <si>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</si>
  <si>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</si>
  <si>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</si>
  <si>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</si>
  <si>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</si>
  <si>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</si>
  <si>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</si>
  <si>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</si>
  <si>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</si>
  <si>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</si>
  <si>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</si>
  <si>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</si>
  <si>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</si>
  <si>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</si>
  <si>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</si>
  <si>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</si>
  <si>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</si>
  <si>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</si>
  <si>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</si>
  <si>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</si>
  <si>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</si>
  <si>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</si>
  <si>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</si>
  <si>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</si>
  <si>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</si>
  <si>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</si>
  <si>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</si>
  <si>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</si>
  <si>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</si>
  <si>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</si>
  <si>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</si>
  <si>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</si>
  <si>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</si>
  <si>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</si>
  <si>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</si>
  <si>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</si>
  <si>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</si>
  <si>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</si>
  <si>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</si>
  <si>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</si>
  <si>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</si>
  <si>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</si>
  <si>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</si>
  <si>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</si>
  <si>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</si>
  <si>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</si>
  <si>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</si>
  <si>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</si>
  <si>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</si>
  <si>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</si>
  <si>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</si>
  <si>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</si>
  <si>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</si>
  <si>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</si>
  <si>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</si>
  <si>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</si>
  <si>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</si>
  <si>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</si>
  <si>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</si>
  <si>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</si>
  <si>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</si>
  <si>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</si>
  <si>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</si>
  <si>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</si>
  <si>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</si>
  <si>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</si>
  <si>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</si>
  <si>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</si>
  <si>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</si>
  <si>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</si>
  <si>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</si>
  <si>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</si>
  <si>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</si>
  <si>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</si>
  <si>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</si>
  <si>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</si>
  <si>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</si>
  <si>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</si>
  <si>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</si>
  <si>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</si>
  <si>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</si>
  <si>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</si>
  <si>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</si>
  <si>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</si>
  <si>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</si>
  <si>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</si>
  <si>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</si>
  <si>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</si>
  <si>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</si>
  <si>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</si>
  <si>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</si>
  <si>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</si>
  <si>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</si>
  <si>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</si>
  <si>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</si>
  <si>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</si>
  <si>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</si>
  <si>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</si>
  <si>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</si>
  <si>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</si>
  <si>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</si>
  <si>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</si>
  <si>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</si>
  <si>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</si>
  <si>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</si>
  <si>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</si>
  <si>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</si>
  <si>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</si>
  <si>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</si>
  <si>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</si>
  <si>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</si>
  <si>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</si>
  <si>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</si>
  <si>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</si>
  <si>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</si>
  <si>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</si>
  <si>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</si>
  <si>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</si>
  <si>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</si>
  <si>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</si>
  <si>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</si>
  <si>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</si>
  <si>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</si>
  <si>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</si>
  <si>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</si>
  <si>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</si>
  <si>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</si>
  <si>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</si>
  <si>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</si>
  <si>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</si>
  <si>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</si>
  <si>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</si>
  <si>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</si>
  <si>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</si>
  <si>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</si>
  <si>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</si>
  <si>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</si>
  <si>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</si>
  <si>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</si>
  <si>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</si>
  <si>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</si>
  <si>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</si>
  <si>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</si>
  <si>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</si>
  <si>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</si>
  <si>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</si>
  <si>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</si>
  <si>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</si>
  <si>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</si>
  <si>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</si>
  <si>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</si>
  <si>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</si>
  <si>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</si>
  <si>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</si>
  <si>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</si>
  <si>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</si>
  <si>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</si>
  <si>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</si>
  <si>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</si>
  <si>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</si>
  <si>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</si>
  <si>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</si>
  <si>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</si>
  <si>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</si>
  <si>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</si>
  <si>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</si>
  <si>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</si>
  <si>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</si>
  <si>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</si>
  <si>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</si>
  <si>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</si>
  <si>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</si>
  <si>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</si>
  <si>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</si>
  <si>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</si>
  <si>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</si>
  <si>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</si>
  <si>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</si>
  <si>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</si>
  <si>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</si>
  <si>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</si>
  <si>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</si>
  <si>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</si>
  <si>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</si>
  <si>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</si>
  <si>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</si>
  <si>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</si>
  <si>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</si>
  <si>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</si>
  <si>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</si>
  <si>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</si>
  <si>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</si>
  <si>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</si>
  <si>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</si>
  <si>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</si>
  <si>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</si>
  <si>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</si>
  <si>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</si>
  <si>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</si>
  <si>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</si>
  <si>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</si>
  <si>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</si>
  <si>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</si>
  <si>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</si>
  <si>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</si>
  <si>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</si>
  <si>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</si>
  <si>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</si>
  <si>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</si>
  <si>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</si>
  <si>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</si>
  <si>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</si>
  <si>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</si>
  <si>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</si>
  <si>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</si>
  <si>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</si>
  <si>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</si>
  <si>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</si>
  <si>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</si>
  <si>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</si>
  <si>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</si>
  <si>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</si>
  <si>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</si>
  <si>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</si>
  <si>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</si>
  <si>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</si>
  <si>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</si>
  <si>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</si>
  <si>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</si>
  <si>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</si>
  <si>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</si>
  <si>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</si>
  <si>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</si>
  <si>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</si>
  <si>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</si>
  <si>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</si>
  <si>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</si>
  <si>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</si>
  <si>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</si>
  <si>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</si>
  <si>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</si>
  <si>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</si>
  <si>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</si>
  <si>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</si>
  <si>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</si>
  <si>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</si>
  <si>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</si>
  <si>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</si>
  <si>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</si>
  <si>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</si>
  <si>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</si>
  <si>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</si>
  <si>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</si>
  <si>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</si>
  <si>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</si>
  <si>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</si>
  <si>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</si>
  <si>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</si>
  <si>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</si>
  <si>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</si>
  <si>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</si>
  <si>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</si>
  <si>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</si>
  <si>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</si>
  <si>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</si>
  <si>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</si>
  <si>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</si>
  <si>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</si>
  <si>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</si>
  <si>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</si>
  <si>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</si>
  <si>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</si>
  <si>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</si>
  <si>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</si>
  <si>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</si>
  <si>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</si>
  <si>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</si>
  <si>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</si>
  <si>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</si>
  <si>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</si>
  <si>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</si>
  <si>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</si>
  <si>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</si>
  <si>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</si>
  <si>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</si>
  <si>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</si>
  <si>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</si>
  <si>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</si>
  <si>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</si>
  <si>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</si>
  <si>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</si>
  <si>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</si>
  <si>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</si>
  <si>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</si>
  <si>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</si>
  <si>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</si>
  <si>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</si>
  <si>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</si>
  <si>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</si>
  <si>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</si>
  <si>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</si>
  <si>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</si>
  <si>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</si>
  <si>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</si>
  <si>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</si>
  <si>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</si>
  <si>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</si>
  <si>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</si>
  <si>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</si>
  <si>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</si>
  <si>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</si>
  <si>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</si>
  <si>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</si>
  <si>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</si>
  <si>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</si>
  <si>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</si>
  <si>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</si>
  <si>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</si>
  <si>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</si>
  <si>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</si>
  <si>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</si>
  <si>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</si>
  <si>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</si>
  <si>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</si>
  <si>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</si>
  <si>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</si>
  <si>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</si>
  <si>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</si>
  <si>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</si>
  <si>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</si>
  <si>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</si>
  <si>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</si>
  <si>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</si>
  <si>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</si>
  <si>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</si>
  <si>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</si>
  <si>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</si>
  <si>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</si>
  <si>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</si>
  <si>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</si>
  <si>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</si>
  <si>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</si>
  <si>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</si>
  <si>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</si>
  <si>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</si>
  <si>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</si>
  <si>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</si>
  <si>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</si>
  <si>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</si>
  <si>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</si>
  <si>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</si>
  <si>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</si>
  <si>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</si>
  <si>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</si>
  <si>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</si>
  <si>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</si>
  <si>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</si>
  <si>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</si>
  <si>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</si>
  <si>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</si>
  <si>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</si>
  <si>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</si>
  <si>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</si>
  <si>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</si>
  <si>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</si>
  <si>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</si>
  <si>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</si>
  <si>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</si>
  <si>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</si>
  <si>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</si>
  <si>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</si>
  <si>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</si>
  <si>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</si>
  <si>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</si>
  <si>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</si>
  <si>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</si>
  <si>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</si>
  <si>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</si>
  <si>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</si>
  <si>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</si>
  <si>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</si>
  <si>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</si>
  <si>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</si>
  <si>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</si>
  <si>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</si>
  <si>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</si>
  <si>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</si>
  <si>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</si>
  <si>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</si>
  <si>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</si>
  <si>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</si>
  <si>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</si>
  <si>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</si>
  <si>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</si>
  <si>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</si>
  <si>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</si>
  <si>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</si>
  <si>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</si>
  <si>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</si>
  <si>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</si>
  <si>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</si>
  <si>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</si>
  <si>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</si>
  <si>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</si>
  <si>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</si>
  <si>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</si>
  <si>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</si>
  <si>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</si>
  <si>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</si>
  <si>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</si>
  <si>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</si>
  <si>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</si>
  <si>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</si>
  <si>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</si>
  <si>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</si>
  <si>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</si>
  <si>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</si>
  <si>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</si>
  <si>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</si>
  <si>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</si>
  <si>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</si>
  <si>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</si>
  <si>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</si>
  <si>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</si>
  <si>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</si>
  <si>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</si>
  <si>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</si>
  <si>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</si>
  <si>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</si>
  <si>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</si>
  <si>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</si>
  <si>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</si>
  <si>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</si>
  <si>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</si>
  <si>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</si>
  <si>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</si>
  <si>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</si>
  <si>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</si>
  <si>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</si>
  <si>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</si>
  <si>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</si>
  <si>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</si>
  <si>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</si>
  <si>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</si>
  <si>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</si>
  <si>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</si>
  <si>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</si>
  <si>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</si>
  <si>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</si>
  <si>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</si>
  <si>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</si>
  <si>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</si>
  <si>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</si>
  <si>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</si>
  <si>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</si>
  <si>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</si>
  <si>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</si>
  <si>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</si>
  <si>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</si>
  <si>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</si>
  <si>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</si>
  <si>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</si>
  <si>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</si>
  <si>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</si>
  <si>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</si>
  <si>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</si>
  <si>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</si>
  <si>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</si>
  <si>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</si>
  <si>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</si>
  <si>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</si>
  <si>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</si>
  <si>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</si>
  <si>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</si>
  <si>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</si>
  <si>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</si>
  <si>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</si>
  <si>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</si>
  <si>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</si>
  <si>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</si>
  <si>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</si>
  <si>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</si>
  <si>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</si>
  <si>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</si>
  <si>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</si>
  <si>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</si>
  <si>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</si>
  <si>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</si>
  <si>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</si>
  <si>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</si>
  <si>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</si>
  <si>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</si>
  <si>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</si>
  <si>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</si>
  <si>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</si>
  <si>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</si>
  <si>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</si>
  <si>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</si>
  <si>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</si>
  <si>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</si>
  <si>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</si>
  <si>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</si>
  <si>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</si>
  <si>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</si>
  <si>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</si>
  <si>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</si>
  <si>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</si>
  <si>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</si>
  <si>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</si>
  <si>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</si>
  <si>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</si>
  <si>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</si>
  <si>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</si>
  <si>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</si>
  <si>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</si>
  <si>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</si>
  <si>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</si>
  <si>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</si>
  <si>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</si>
  <si>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</si>
  <si>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</si>
  <si>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</si>
  <si>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</si>
  <si>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</si>
  <si>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</si>
  <si>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</si>
  <si>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</si>
  <si>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</si>
  <si>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</si>
  <si>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</si>
  <si>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</si>
  <si>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</si>
  <si>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</si>
  <si>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</si>
  <si>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</si>
  <si>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</si>
  <si>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</si>
  <si>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</si>
  <si>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</si>
  <si>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</si>
  <si>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</si>
  <si>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</si>
  <si>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</si>
  <si>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</si>
  <si>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</si>
  <si>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</si>
  <si>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</si>
  <si>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</si>
  <si>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</si>
  <si>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</si>
  <si>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</si>
  <si>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</si>
  <si>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</si>
  <si>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</si>
  <si>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</si>
  <si>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</si>
  <si>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</si>
  <si>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</si>
  <si>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</si>
  <si>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</si>
  <si>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</si>
  <si>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</si>
  <si>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</si>
  <si>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</si>
  <si>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</si>
  <si>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</si>
  <si>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</si>
  <si>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</si>
  <si>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</si>
  <si>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</si>
  <si>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</si>
  <si>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</si>
  <si>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</si>
  <si>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</si>
  <si>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</si>
  <si>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</si>
  <si>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</si>
  <si>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</si>
  <si>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</si>
  <si>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</si>
  <si>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</si>
  <si>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</si>
  <si>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</si>
  <si>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</si>
  <si>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</si>
  <si>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</si>
  <si>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</si>
  <si>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</si>
  <si>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</si>
  <si>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</si>
  <si>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</si>
  <si>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</si>
  <si>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</si>
  <si>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</si>
  <si>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</si>
  <si>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</si>
  <si>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</si>
  <si>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</si>
  <si>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</si>
  <si>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</si>
  <si>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</si>
  <si>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</si>
  <si>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</si>
  <si>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</si>
  <si>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</si>
  <si>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</si>
  <si>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</si>
  <si>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</si>
  <si>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</si>
  <si>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</si>
  <si>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</si>
  <si>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</si>
  <si>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</si>
  <si>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</si>
  <si>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</si>
  <si>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</si>
  <si>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</si>
  <si>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</si>
  <si>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</si>
  <si>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</si>
  <si>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</si>
  <si>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</si>
  <si>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</si>
  <si>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</si>
  <si>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</si>
  <si>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</si>
  <si>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</si>
  <si>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</si>
  <si>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</si>
  <si>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</si>
  <si>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</si>
  <si>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</si>
  <si>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</si>
  <si>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</si>
  <si>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</si>
  <si>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</si>
  <si>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</si>
  <si>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</si>
  <si>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</si>
  <si>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</si>
  <si>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</si>
  <si>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</si>
  <si>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</si>
  <si>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</si>
  <si>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</si>
  <si>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</si>
  <si>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</si>
  <si>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</si>
  <si>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</si>
  <si>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</si>
  <si>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</si>
  <si>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</si>
  <si>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</si>
  <si>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</si>
  <si>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</si>
  <si>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</si>
  <si>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</si>
  <si>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</si>
  <si>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</si>
  <si>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</si>
  <si>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</si>
  <si>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</si>
  <si>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</si>
  <si>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</si>
  <si>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</si>
  <si>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</si>
  <si>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</si>
  <si>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</si>
  <si>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</si>
  <si>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</si>
  <si>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</si>
  <si>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</si>
  <si>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</si>
  <si>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</si>
  <si>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</si>
  <si>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</si>
  <si>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</si>
  <si>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</si>
  <si>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</si>
  <si>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</si>
  <si>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</si>
  <si>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</si>
  <si>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</si>
  <si>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</si>
  <si>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</si>
  <si>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</si>
  <si>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</si>
  <si>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</si>
  <si>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</si>
  <si>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</si>
  <si>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</si>
  <si>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</si>
  <si>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</si>
  <si>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</si>
  <si>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</si>
  <si>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</si>
  <si>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</si>
  <si>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</si>
  <si>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</si>
  <si>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</si>
  <si>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</si>
  <si>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</si>
  <si>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</si>
  <si>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</si>
  <si>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</si>
  <si>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</si>
  <si>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</si>
  <si>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</si>
  <si>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</si>
  <si>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</si>
  <si>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</si>
  <si>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</si>
  <si>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</si>
  <si>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</si>
  <si>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</si>
  <si>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</si>
  <si>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</si>
  <si>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</si>
  <si>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</si>
  <si>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</si>
  <si>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</si>
  <si>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</si>
  <si>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</si>
  <si>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</si>
  <si>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</si>
  <si>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</si>
  <si>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</si>
  <si>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</si>
  <si>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</si>
  <si>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</si>
  <si>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</si>
  <si>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</si>
  <si>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</si>
  <si>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</si>
  <si>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</si>
  <si>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</si>
  <si>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</si>
  <si>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</si>
  <si>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</si>
  <si>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</si>
  <si>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</si>
  <si>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</si>
  <si>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</si>
  <si>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</si>
  <si>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</si>
  <si>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</si>
  <si>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</si>
  <si>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</si>
  <si>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</si>
  <si>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</si>
  <si>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</si>
  <si>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</si>
  <si>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</si>
  <si>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</si>
  <si>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</si>
  <si>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</si>
  <si>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</si>
  <si>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</si>
  <si>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</si>
  <si>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</si>
  <si>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</si>
  <si>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</si>
  <si>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</si>
  <si>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</si>
  <si>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</si>
  <si>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</si>
  <si>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</si>
  <si>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</si>
  <si>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</si>
  <si>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</si>
  <si>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</si>
  <si>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</si>
  <si>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</si>
  <si>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</si>
  <si>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</si>
  <si>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</si>
  <si>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</si>
  <si>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</si>
  <si>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</si>
  <si>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</si>
  <si>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</si>
  <si>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</si>
  <si>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</si>
  <si>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</si>
  <si>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</si>
  <si>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</si>
  <si>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</si>
  <si>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</si>
  <si>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</si>
  <si>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</si>
  <si>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</si>
  <si>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</si>
  <si>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</si>
  <si>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</si>
  <si>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</si>
  <si>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</si>
  <si>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</si>
  <si>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</si>
  <si>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</si>
  <si>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</si>
  <si>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</si>
  <si>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</si>
  <si>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</si>
  <si>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</si>
  <si>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</si>
  <si>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</si>
  <si>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</si>
  <si>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</si>
  <si>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</si>
  <si>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</si>
  <si>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</si>
  <si>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</si>
  <si>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</si>
  <si>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</si>
  <si>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</si>
  <si>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</si>
  <si>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</si>
  <si>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</si>
  <si>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</si>
  <si>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</si>
  <si>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</si>
  <si>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</si>
  <si>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</si>
  <si>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</si>
  <si>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</si>
  <si>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</si>
  <si>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</si>
  <si>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</si>
  <si>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</si>
  <si>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</si>
  <si>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</si>
  <si>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</si>
  <si>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</si>
  <si>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</si>
  <si>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</si>
  <si>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</si>
  <si>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</si>
  <si>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</si>
  <si>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</si>
  <si>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</si>
  <si>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</si>
  <si>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</si>
  <si>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</si>
  <si>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</si>
  <si>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</si>
  <si>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</si>
  <si>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</si>
  <si>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</si>
  <si>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</si>
  <si>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</si>
  <si>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</si>
  <si>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</si>
  <si>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</si>
  <si>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</si>
  <si>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</si>
  <si>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</si>
  <si>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</si>
  <si>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</si>
  <si>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</si>
  <si>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</si>
  <si>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</si>
  <si>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</si>
  <si>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</si>
  <si>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</si>
  <si>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</si>
  <si>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</si>
  <si>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</si>
  <si>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</si>
  <si>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</si>
  <si>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</si>
  <si>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</si>
  <si>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</si>
  <si>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</si>
  <si>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</si>
  <si>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</si>
  <si>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</si>
  <si>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</si>
  <si>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</si>
  <si>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</si>
  <si>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</si>
  <si>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</si>
  <si>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</si>
  <si>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</si>
  <si>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</si>
  <si>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</si>
  <si>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</si>
  <si>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</si>
  <si>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</si>
  <si>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</si>
  <si>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</si>
  <si>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</si>
  <si>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</si>
  <si>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</si>
  <si>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</si>
  <si>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</si>
  <si>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</si>
  <si>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</si>
  <si>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</si>
  <si>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</si>
  <si>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</si>
  <si>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</si>
  <si>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</si>
  <si>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</si>
  <si>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</si>
  <si>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</si>
  <si>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</si>
  <si>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</si>
  <si>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</si>
  <si>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</si>
  <si>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</si>
  <si>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</si>
  <si>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</si>
  <si>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</si>
  <si>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</si>
  <si>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</si>
  <si>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</si>
  <si>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</si>
  <si>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</si>
  <si>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</si>
  <si>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</si>
  <si>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</si>
  <si>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</si>
  <si>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</si>
  <si>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</si>
  <si>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</si>
  <si>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</si>
  <si>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</si>
  <si>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</si>
  <si>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</si>
  <si>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</si>
  <si>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</si>
  <si>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</si>
  <si>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</si>
  <si>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</si>
  <si>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</si>
  <si>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</si>
  <si>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</si>
  <si>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</si>
  <si>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</si>
  <si>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</si>
  <si>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</si>
  <si>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</si>
  <si>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</si>
  <si>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</si>
  <si>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</si>
  <si>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</si>
  <si>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</si>
  <si>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</si>
  <si>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</si>
  <si>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</si>
  <si>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</si>
  <si>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</si>
  <si>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</si>
  <si>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</si>
  <si>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</si>
  <si>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</si>
  <si>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</si>
  <si>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</si>
  <si>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</si>
  <si>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</si>
  <si>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</si>
  <si>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</si>
  <si>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</si>
  <si>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</si>
  <si>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</si>
  <si>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</si>
  <si>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</si>
  <si>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</si>
  <si>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</si>
  <si>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</si>
  <si>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</si>
  <si>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</si>
  <si>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</si>
  <si>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</si>
  <si>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</si>
  <si>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</si>
  <si>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</si>
  <si>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</si>
  <si>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</si>
  <si>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</si>
  <si>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</si>
  <si>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</si>
  <si>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</si>
  <si>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</si>
  <si>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</si>
  <si>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</si>
  <si>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</si>
  <si>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</si>
  <si>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</si>
  <si>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</si>
  <si>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</si>
  <si>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</si>
  <si>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</si>
  <si>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</si>
  <si>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</si>
  <si>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</si>
  <si>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</si>
  <si>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</si>
  <si>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</si>
  <si>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</si>
  <si>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</si>
  <si>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</si>
  <si>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</si>
  <si>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</si>
  <si>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</si>
  <si>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</si>
  <si>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</si>
  <si>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</si>
  <si>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</si>
  <si>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</si>
  <si>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</si>
  <si>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</si>
  <si>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</si>
  <si>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</si>
  <si>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</si>
  <si>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</si>
  <si>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</si>
  <si>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</si>
  <si>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</si>
  <si>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</si>
  <si>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</si>
  <si>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</si>
  <si>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</si>
  <si>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</si>
  <si>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</si>
  <si>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</si>
  <si>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</si>
  <si>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</si>
  <si>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</si>
  <si>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</si>
  <si>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</si>
  <si>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</si>
  <si>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</si>
  <si>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</si>
  <si>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</si>
  <si>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</si>
  <si>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</si>
  <si>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</si>
  <si>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</si>
  <si>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</si>
  <si>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</si>
  <si>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</si>
  <si>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</si>
  <si>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</si>
  <si>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</si>
  <si>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</si>
  <si>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</si>
  <si>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</si>
  <si>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</si>
  <si>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</si>
  <si>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</si>
  <si>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</si>
  <si>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</si>
  <si>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</si>
  <si>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</si>
  <si>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</si>
  <si>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</si>
  <si>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</si>
  <si>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</si>
  <si>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</si>
  <si>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</si>
  <si>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</si>
  <si>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</si>
  <si>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</si>
  <si>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</si>
  <si>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</si>
  <si>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</si>
  <si>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</si>
  <si>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</si>
  <si>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</si>
  <si>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</si>
  <si>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</si>
  <si>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</si>
  <si>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</si>
  <si>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</si>
  <si>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</si>
  <si>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</si>
  <si>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</si>
  <si>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</si>
  <si>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</si>
  <si>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</si>
  <si>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</si>
  <si>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</si>
  <si>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</si>
  <si>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</si>
  <si>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</si>
  <si>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</si>
  <si>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</si>
  <si>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</si>
  <si>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</si>
  <si>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</si>
  <si>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</si>
  <si>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</si>
  <si>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</si>
  <si>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</si>
  <si>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</si>
  <si>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</si>
  <si>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</si>
  <si>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</si>
  <si>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</si>
  <si>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</si>
  <si>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</si>
  <si>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</si>
  <si>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</si>
  <si>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</si>
  <si>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</si>
  <si>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</si>
  <si>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</si>
  <si>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</si>
  <si>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</si>
  <si>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</si>
  <si>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</si>
  <si>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</si>
  <si>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</si>
  <si>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</si>
  <si>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</si>
  <si>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</si>
  <si>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</si>
  <si>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</si>
  <si>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</si>
  <si>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</si>
  <si>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</si>
  <si>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</si>
  <si>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</si>
  <si>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</si>
  <si>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</si>
  <si>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</si>
  <si>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</si>
  <si>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</si>
  <si>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</si>
  <si>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</si>
  <si>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</si>
  <si>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</si>
  <si>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</si>
  <si>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</si>
  <si>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</si>
  <si>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</si>
  <si>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</si>
  <si>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</si>
  <si>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</si>
  <si>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</si>
  <si>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</si>
  <si>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</si>
  <si>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</si>
  <si>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</si>
  <si>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</si>
  <si>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</si>
  <si>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</si>
  <si>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</si>
  <si>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</si>
  <si>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</si>
  <si>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</si>
  <si>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</si>
  <si>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</si>
  <si>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</si>
  <si>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</si>
  <si>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</si>
  <si>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</si>
  <si>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</si>
  <si>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</si>
  <si>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</si>
  <si>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</si>
  <si>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</si>
  <si>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</si>
  <si>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</si>
  <si>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</si>
  <si>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</si>
  <si>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</si>
  <si>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</si>
  <si>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</si>
  <si>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</si>
  <si>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</si>
  <si>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</si>
  <si>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</si>
  <si>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</si>
  <si>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</si>
  <si>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</si>
  <si>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</si>
  <si>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</si>
  <si>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</si>
  <si>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</si>
  <si>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</si>
  <si>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</si>
  <si>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</si>
  <si>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</si>
  <si>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</si>
  <si>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</si>
  <si>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</si>
  <si>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</si>
  <si>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</si>
  <si>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</si>
  <si>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</si>
  <si>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</si>
  <si>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</si>
  <si>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</si>
  <si>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</si>
  <si>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</si>
  <si>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</si>
  <si>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</si>
  <si>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</si>
  <si>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</si>
  <si>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</si>
  <si>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</si>
  <si>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</si>
  <si>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</si>
  <si>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</si>
  <si>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</si>
  <si>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</si>
  <si>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</si>
  <si>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</si>
  <si>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</si>
  <si>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</si>
  <si>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</si>
  <si>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</si>
  <si>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</si>
  <si>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</si>
  <si>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</si>
  <si>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</si>
  <si>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</si>
  <si>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</si>
  <si>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</si>
  <si>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</si>
  <si>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</si>
  <si>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</si>
  <si>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</si>
  <si>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</si>
  <si>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</si>
  <si>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</si>
  <si>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</si>
  <si>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</si>
  <si>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</si>
  <si>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</si>
  <si>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</si>
  <si>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</si>
  <si>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</si>
  <si>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</si>
  <si>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</si>
  <si>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</si>
  <si>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</si>
  <si>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</si>
  <si>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</si>
  <si>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</si>
  <si>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</si>
  <si>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</si>
  <si>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</si>
  <si>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</si>
  <si>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</si>
  <si>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</si>
  <si>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</si>
  <si>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</si>
  <si>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</si>
  <si>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</si>
  <si>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</si>
  <si>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</si>
  <si>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</si>
  <si>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</si>
  <si>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</si>
  <si>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</si>
  <si>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</si>
  <si>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</si>
  <si>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</si>
  <si>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</si>
  <si>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</si>
  <si>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</si>
  <si>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</si>
  <si>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</si>
  <si>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</si>
  <si>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</si>
  <si>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</si>
  <si>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</si>
  <si>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</si>
  <si>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</si>
  <si>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</si>
  <si>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</si>
  <si>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</si>
  <si>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</si>
  <si>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</si>
  <si>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</si>
  <si>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</si>
  <si>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</si>
  <si>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</si>
  <si>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</si>
  <si>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</si>
  <si>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</si>
  <si>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</si>
  <si>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</si>
  <si>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</si>
  <si>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</si>
  <si>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</si>
  <si>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</si>
  <si>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</si>
  <si>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</si>
  <si>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</si>
  <si>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</si>
  <si>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</si>
  <si>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</si>
  <si>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</si>
  <si>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</si>
  <si>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</si>
  <si>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</si>
  <si>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</si>
  <si>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</si>
  <si>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</si>
  <si>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</si>
  <si>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</si>
  <si>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</si>
  <si>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</si>
  <si>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</si>
  <si>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</si>
  <si>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</si>
  <si>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</si>
  <si>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</si>
  <si>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</si>
  <si>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</si>
  <si>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</si>
  <si>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</si>
  <si>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</si>
  <si>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</si>
  <si>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</si>
  <si>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</si>
  <si>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</si>
  <si>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</si>
  <si>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</si>
  <si>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</si>
  <si>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</si>
  <si>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</si>
  <si>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</si>
  <si>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</si>
  <si>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</si>
  <si>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</si>
  <si>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</si>
  <si>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</si>
  <si>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</si>
  <si>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</si>
  <si>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</si>
  <si>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</si>
  <si>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</si>
  <si>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</si>
  <si>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</si>
  <si>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</si>
  <si>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</si>
  <si>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</si>
  <si>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</si>
  <si>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</si>
  <si>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</si>
  <si>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</si>
  <si>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</si>
  <si>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</si>
  <si>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</si>
  <si>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</si>
  <si>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</si>
  <si>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</si>
  <si>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</si>
  <si>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</si>
  <si>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</si>
  <si>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</si>
  <si>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</si>
  <si>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</si>
  <si>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</si>
  <si>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</si>
  <si>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</si>
  <si>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</si>
  <si>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</si>
  <si>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</si>
  <si>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</si>
  <si>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</si>
  <si>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</si>
  <si>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</si>
  <si>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</si>
  <si>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</si>
  <si>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</si>
  <si>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</si>
  <si>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</si>
  <si>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</si>
  <si>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</si>
  <si>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</si>
  <si>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</si>
  <si>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</si>
  <si>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</si>
  <si>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</si>
  <si>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</si>
  <si>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</si>
  <si>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</si>
  <si>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</si>
  <si>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</si>
  <si>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</si>
  <si>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</si>
  <si>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</si>
  <si>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</si>
  <si>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</si>
  <si>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</si>
  <si>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</si>
  <si>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</si>
  <si>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</si>
  <si>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</si>
  <si>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</si>
  <si>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</si>
  <si>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</si>
  <si>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</si>
  <si>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</si>
  <si>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</si>
  <si>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</si>
  <si>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</si>
  <si>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</si>
  <si>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</si>
  <si>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</si>
  <si>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</si>
  <si>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</si>
  <si>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</si>
  <si>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</si>
  <si>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</si>
  <si>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</si>
  <si>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</si>
  <si>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</si>
  <si>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</si>
  <si>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</si>
  <si>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</si>
  <si>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</si>
  <si>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</si>
  <si>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</si>
  <si>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</si>
  <si>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</si>
  <si>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</si>
  <si>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</si>
  <si>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</si>
  <si>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</si>
  <si>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</si>
  <si>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</si>
  <si>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</si>
  <si>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</si>
  <si>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</si>
  <si>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</si>
  <si>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</si>
  <si>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</si>
  <si>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</si>
  <si>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</si>
  <si>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</si>
  <si>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</si>
  <si>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</si>
  <si>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</si>
  <si>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</si>
  <si>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</si>
  <si>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</si>
  <si>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</si>
  <si>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</si>
  <si>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</si>
  <si>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</si>
  <si>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</si>
  <si>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</si>
  <si>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</si>
  <si>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</si>
  <si>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</si>
  <si>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</si>
  <si>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</si>
  <si>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</si>
  <si>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</si>
  <si>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</si>
  <si>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</si>
  <si>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</si>
  <si>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</si>
  <si>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</si>
  <si>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</si>
  <si>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</si>
  <si>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</si>
  <si>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</si>
  <si>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</si>
  <si>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</si>
  <si>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</si>
  <si>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</si>
  <si>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</si>
  <si>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</si>
  <si>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</si>
  <si>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</si>
  <si>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</si>
  <si>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</si>
  <si>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</si>
  <si>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</si>
  <si>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</si>
  <si>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</si>
  <si>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</si>
  <si>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</si>
  <si>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</si>
  <si>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</si>
  <si>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</si>
  <si>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</si>
  <si>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</si>
  <si>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</si>
  <si>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</si>
  <si>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</si>
  <si>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</si>
  <si>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</si>
  <si>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</si>
  <si>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</si>
  <si>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</si>
  <si>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</si>
  <si>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</si>
  <si>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</si>
  <si>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</si>
  <si>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</si>
  <si>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</si>
  <si>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</si>
  <si>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</si>
  <si>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</si>
  <si>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</si>
  <si>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</si>
  <si>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</si>
  <si>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</si>
  <si>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</si>
  <si>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</si>
  <si>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</si>
  <si>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</si>
  <si>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</si>
  <si>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</si>
  <si>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</si>
  <si>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</si>
  <si>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</si>
  <si>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</si>
  <si>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</si>
  <si>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</si>
  <si>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</si>
  <si>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</si>
  <si>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</si>
  <si>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</si>
  <si>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</si>
  <si>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</si>
  <si>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</si>
  <si>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</si>
  <si>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</si>
  <si>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</si>
  <si>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</si>
  <si>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</si>
  <si>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</si>
  <si>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</si>
  <si>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</si>
  <si>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</si>
  <si>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</si>
  <si>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</si>
  <si>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</si>
  <si>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</si>
  <si>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</si>
  <si>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</si>
  <si>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</si>
  <si>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</si>
  <si>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</si>
  <si>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</si>
  <si>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</si>
  <si>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</si>
  <si>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</si>
  <si>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</si>
  <si>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</si>
  <si>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</si>
  <si>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</si>
  <si>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</si>
  <si>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</si>
  <si>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</si>
  <si>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</si>
  <si>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</si>
  <si>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</si>
  <si>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</si>
  <si>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</si>
  <si>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</si>
  <si>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</si>
  <si>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</si>
  <si>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</si>
  <si>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</si>
  <si>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</si>
  <si>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</si>
  <si>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</si>
  <si>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</si>
  <si>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</si>
  <si>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</si>
  <si>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</si>
  <si>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</si>
  <si>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</si>
  <si>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</si>
  <si>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</si>
  <si>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</si>
  <si>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</si>
  <si>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</si>
  <si>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</si>
  <si>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</si>
  <si>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</si>
  <si>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</si>
  <si>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</si>
  <si>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</si>
  <si>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</si>
  <si>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</si>
  <si>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</si>
  <si>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</si>
  <si>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</si>
  <si>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</si>
  <si>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</si>
  <si>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</si>
  <si>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</si>
  <si>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</si>
  <si>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</si>
  <si>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</si>
  <si>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</si>
  <si>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</si>
  <si>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</si>
  <si>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</si>
  <si>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</si>
  <si>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</si>
  <si>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</si>
  <si>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</si>
  <si>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</si>
  <si>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</si>
  <si>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</si>
  <si>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</si>
  <si>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</si>
  <si>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</si>
  <si>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</si>
  <si>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</si>
  <si>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</si>
  <si>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</si>
  <si>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</si>
  <si>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</si>
  <si>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</si>
  <si>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</si>
  <si>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</si>
  <si>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</si>
  <si>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</si>
  <si>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</si>
  <si>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</si>
  <si>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</si>
  <si>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</si>
  <si>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</si>
  <si>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</si>
  <si>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</si>
  <si>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</si>
  <si>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</si>
  <si>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</si>
  <si>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</si>
  <si>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</si>
  <si>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</si>
  <si>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</si>
  <si>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</si>
  <si>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</si>
  <si>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</si>
  <si>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</si>
  <si>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</si>
  <si>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</si>
  <si>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</si>
  <si>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</si>
  <si>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</si>
  <si>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</si>
  <si>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</si>
  <si>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</si>
  <si>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</si>
  <si>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</si>
  <si>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</si>
  <si>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</si>
  <si>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</si>
  <si>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</si>
  <si>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</si>
  <si>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</si>
  <si>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</si>
  <si>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</si>
  <si>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</si>
  <si>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</si>
  <si>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</si>
  <si>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</si>
  <si>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</si>
  <si>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</si>
  <si>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</si>
  <si>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</si>
  <si>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</si>
  <si>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</si>
  <si>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</si>
  <si>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</si>
  <si>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</si>
  <si>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</si>
  <si>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</si>
  <si>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</si>
  <si>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</si>
  <si>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</si>
  <si>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</si>
  <si>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</si>
  <si>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</si>
  <si>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</si>
  <si>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</si>
  <si>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</si>
  <si>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</si>
  <si>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</si>
  <si>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</si>
  <si>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</si>
  <si>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</si>
  <si>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</si>
  <si>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</si>
  <si>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</si>
  <si>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</si>
  <si>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</si>
  <si>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</si>
  <si>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</si>
  <si>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</si>
  <si>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</si>
  <si>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</si>
  <si>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</si>
  <si>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</si>
  <si>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</si>
  <si>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</si>
  <si>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</si>
  <si>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</si>
  <si>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</si>
  <si>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</si>
  <si>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</si>
  <si>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</si>
  <si>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</si>
  <si>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</si>
  <si>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</si>
  <si>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</si>
  <si>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</si>
  <si>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</si>
  <si>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</si>
  <si>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</si>
  <si>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</si>
  <si>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</si>
  <si>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</si>
  <si>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</si>
  <si>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</si>
  <si>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</si>
  <si>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</si>
  <si>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</si>
  <si>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</si>
  <si>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</si>
  <si>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</si>
  <si>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</si>
  <si>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</si>
  <si>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</si>
  <si>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</si>
  <si>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</si>
  <si>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</si>
  <si>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</si>
  <si>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</si>
  <si>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</si>
  <si>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</si>
  <si>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</si>
  <si>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</si>
  <si>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</si>
  <si>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</si>
  <si>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</si>
  <si>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</si>
  <si>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</si>
  <si>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</si>
  <si>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</si>
  <si>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</si>
  <si>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</si>
  <si>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</si>
  <si>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</si>
  <si>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</si>
  <si>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</si>
  <si>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</si>
  <si>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</si>
  <si>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</si>
  <si>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</si>
  <si>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</si>
  <si>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</si>
  <si>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</si>
  <si>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</si>
  <si>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</si>
  <si>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</si>
  <si>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</si>
  <si>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</si>
  <si>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</si>
  <si>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</si>
  <si>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</si>
  <si>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</si>
  <si>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</si>
  <si>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</si>
  <si>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</si>
  <si>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</si>
  <si>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</si>
  <si>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</si>
  <si>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</si>
  <si>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</si>
  <si>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</si>
  <si>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</si>
  <si>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</si>
  <si>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</si>
  <si>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</si>
  <si>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</si>
  <si>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</si>
  <si>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</si>
  <si>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</si>
  <si>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</si>
  <si>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</si>
  <si>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</si>
  <si>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</si>
  <si>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</si>
  <si>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</si>
  <si>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</si>
  <si>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</si>
  <si>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</si>
  <si>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</si>
  <si>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</si>
  <si>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</si>
  <si>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</si>
  <si>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</si>
  <si>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</si>
  <si>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</si>
  <si>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</si>
  <si>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</si>
  <si>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</si>
  <si>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</si>
  <si>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</si>
  <si>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</si>
  <si>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</si>
  <si>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</si>
  <si>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</si>
  <si>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</si>
  <si>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</si>
  <si>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</si>
  <si>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</si>
  <si>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</si>
  <si>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</si>
  <si>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</si>
  <si>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</si>
  <si>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</si>
  <si>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</si>
  <si>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</si>
  <si>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</si>
  <si>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</si>
  <si>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</si>
  <si>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</si>
  <si>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</si>
  <si>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</si>
  <si>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</si>
  <si>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</si>
  <si>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</si>
  <si>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</si>
  <si>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</si>
  <si>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</si>
  <si>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</si>
  <si>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</si>
  <si>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</si>
  <si>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</si>
  <si>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</si>
  <si>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</si>
  <si>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</si>
  <si>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</si>
  <si>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</si>
  <si>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</si>
  <si>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</si>
  <si>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</si>
  <si>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</si>
  <si>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</si>
  <si>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</si>
  <si>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</si>
  <si>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</si>
  <si>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</si>
  <si>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</si>
  <si>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</si>
  <si>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</si>
  <si>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</si>
  <si>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</si>
  <si>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</si>
  <si>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</si>
  <si>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</si>
  <si>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</si>
  <si>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</si>
  <si>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</si>
  <si>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</si>
  <si>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</si>
  <si>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</si>
  <si>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</si>
  <si>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</si>
  <si>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</si>
  <si>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</si>
  <si>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</si>
  <si>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</si>
  <si>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</si>
  <si>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</si>
  <si>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</si>
  <si>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</si>
  <si>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</si>
  <si>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</si>
  <si>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</si>
  <si>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</si>
  <si>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</si>
  <si>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</si>
  <si>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</si>
  <si>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</si>
  <si>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</si>
  <si>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</si>
  <si>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</si>
  <si>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</si>
  <si>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</si>
  <si>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</si>
  <si>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</si>
  <si>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</si>
  <si>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</si>
  <si>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</si>
  <si>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</si>
  <si>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</si>
  <si>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</si>
  <si>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</si>
  <si>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</si>
  <si>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</si>
  <si>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</si>
  <si>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</si>
  <si>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</si>
  <si>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</si>
  <si>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</si>
  <si>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</si>
  <si>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</si>
  <si>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</si>
  <si>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</si>
  <si>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</si>
  <si>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</si>
  <si>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</si>
  <si>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</si>
  <si>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</si>
  <si>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</si>
  <si>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</si>
  <si>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</si>
  <si>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</si>
  <si>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</si>
  <si>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</si>
  <si>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</si>
  <si>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</si>
  <si>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</si>
  <si>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</si>
  <si>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</si>
  <si>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</si>
  <si>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</si>
  <si>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</si>
  <si>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</si>
  <si>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</si>
  <si>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</si>
  <si>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</si>
  <si>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</si>
  <si>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</si>
  <si>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</si>
  <si>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</si>
  <si>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</si>
  <si>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</si>
  <si>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</si>
  <si>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</si>
  <si>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</si>
  <si>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</si>
  <si>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</si>
  <si>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</si>
  <si>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</si>
  <si>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</si>
  <si>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</si>
  <si>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</si>
  <si>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</si>
  <si>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</si>
  <si>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</si>
  <si>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</si>
  <si>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</si>
  <si>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</si>
  <si>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</si>
  <si>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</si>
  <si>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</si>
  <si>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</si>
  <si>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</si>
  <si>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</si>
  <si>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</si>
  <si>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</si>
  <si>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</si>
  <si>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</si>
  <si>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</si>
  <si>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</si>
  <si>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</si>
  <si>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</si>
  <si>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</si>
  <si>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</si>
  <si>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</si>
  <si>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</si>
  <si>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</si>
  <si>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</si>
  <si>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</si>
  <si>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</si>
  <si>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</si>
  <si>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</si>
  <si>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</si>
  <si>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</si>
  <si>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</si>
  <si>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</si>
  <si>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</si>
  <si>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</si>
  <si>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</si>
  <si>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</si>
  <si>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</si>
  <si>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</si>
  <si>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</si>
  <si>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</si>
  <si>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</si>
  <si>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</si>
  <si>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</si>
  <si>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</si>
  <si>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</si>
  <si>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</si>
  <si>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</si>
  <si>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</si>
  <si>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</si>
  <si>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</si>
  <si>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</si>
  <si>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</si>
  <si>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</si>
  <si>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</si>
  <si>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</si>
  <si>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</si>
  <si>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</si>
  <si>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</si>
  <si>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</si>
  <si>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</si>
  <si>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</si>
  <si>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</si>
  <si>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</si>
  <si>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</si>
  <si>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</si>
  <si>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</si>
  <si>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</si>
  <si>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</si>
  <si>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</si>
  <si>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</si>
  <si>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</si>
  <si>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</si>
  <si>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</si>
  <si>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</si>
  <si>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</si>
  <si>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</si>
  <si>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</si>
  <si>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</si>
  <si>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</si>
  <si>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</si>
  <si>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</si>
  <si>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</si>
  <si>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</si>
  <si>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</si>
  <si>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</si>
  <si>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</si>
  <si>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</si>
  <si>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</si>
  <si>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</si>
  <si>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</si>
  <si>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</si>
  <si>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</si>
  <si>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</si>
  <si>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</si>
  <si>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</si>
  <si>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</si>
  <si>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</si>
  <si>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</si>
  <si>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</si>
  <si>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</si>
  <si>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</si>
  <si>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</si>
  <si>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</si>
  <si>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</si>
  <si>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</si>
  <si>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</si>
  <si>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</si>
  <si>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</si>
  <si>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</si>
  <si>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</si>
  <si>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</si>
  <si>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</si>
  <si>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</si>
  <si>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</si>
  <si>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</si>
  <si>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</si>
  <si>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</si>
  <si>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</si>
  <si>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</si>
  <si>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</si>
  <si>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</si>
  <si>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</si>
  <si>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</si>
  <si>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</si>
  <si>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</si>
  <si>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</si>
  <si>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</si>
  <si>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</si>
  <si>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</si>
  <si>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</si>
  <si>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</si>
  <si>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</si>
  <si>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</si>
  <si>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</si>
  <si>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</si>
  <si>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</si>
  <si>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</si>
  <si>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</si>
  <si>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</si>
  <si>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</si>
  <si>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</si>
  <si>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</si>
  <si>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</si>
  <si>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</si>
  <si>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</si>
  <si>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</si>
  <si>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</si>
  <si>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</si>
  <si>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</si>
  <si>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</si>
  <si>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</si>
  <si>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</si>
  <si>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</si>
  <si>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</si>
  <si>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</si>
  <si>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</si>
  <si>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</si>
  <si>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</si>
  <si>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</si>
  <si>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</si>
  <si>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</si>
  <si>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</si>
  <si>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</si>
  <si>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</si>
  <si>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</si>
  <si>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</si>
  <si>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</si>
  <si>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</si>
  <si>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</si>
  <si>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</si>
  <si>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</si>
  <si>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</si>
  <si>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</si>
  <si>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</si>
  <si>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</si>
  <si>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</si>
  <si>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</si>
  <si>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</si>
  <si>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</si>
  <si>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</si>
  <si>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</si>
  <si>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</si>
  <si>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</si>
  <si>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</si>
  <si>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</si>
  <si>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</si>
  <si>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</si>
  <si>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</si>
  <si>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</si>
  <si>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</si>
  <si>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</si>
  <si>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</si>
  <si>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</si>
  <si>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</si>
  <si>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</si>
  <si>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</si>
  <si>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</si>
  <si>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</si>
  <si>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</si>
  <si>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</si>
  <si>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</si>
  <si>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</si>
  <si>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</si>
  <si>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</si>
  <si>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</si>
  <si>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</si>
  <si>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</si>
  <si>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</si>
  <si>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</si>
  <si>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</si>
  <si>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</si>
  <si>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</si>
  <si>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</si>
  <si>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</si>
  <si>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</si>
  <si>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</si>
  <si>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</si>
  <si>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</si>
  <si>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</si>
  <si>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</si>
  <si>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</si>
  <si>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</si>
  <si>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</si>
  <si>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</si>
  <si>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</si>
  <si>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</si>
  <si>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</si>
  <si>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</si>
  <si>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</si>
  <si>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</si>
  <si>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</si>
  <si>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</si>
  <si>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</si>
  <si>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</si>
  <si>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</si>
  <si>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</si>
  <si>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</si>
  <si>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</si>
  <si>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</si>
  <si>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</si>
  <si>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</si>
  <si>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</si>
  <si>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</si>
  <si>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</si>
  <si>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</si>
  <si>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</si>
  <si>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</si>
  <si>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</si>
  <si>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</si>
  <si>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</si>
  <si>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</si>
  <si>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</si>
  <si>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</si>
  <si>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</si>
  <si>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</si>
  <si>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</si>
  <si>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</si>
  <si>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</si>
  <si>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</si>
  <si>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</si>
  <si>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</si>
  <si>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</si>
  <si>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</si>
  <si>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</si>
  <si>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</si>
  <si>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</si>
  <si>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</si>
  <si>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</si>
  <si>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</si>
  <si>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</si>
  <si>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</si>
  <si>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</si>
  <si>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</si>
  <si>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</si>
  <si>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</si>
  <si>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</si>
  <si>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</si>
  <si>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</si>
  <si>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</si>
  <si>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</si>
  <si>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</si>
  <si>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</si>
  <si>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</si>
  <si>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</si>
  <si>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</si>
  <si>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</si>
  <si>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</si>
  <si>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</si>
  <si>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</si>
  <si>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</si>
  <si>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</si>
  <si>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</si>
  <si>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</si>
  <si>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</si>
  <si>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</si>
  <si>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</si>
  <si>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</si>
  <si>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</si>
  <si>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</si>
  <si>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</si>
  <si>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</si>
  <si>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</si>
  <si>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</si>
  <si>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</si>
  <si>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</si>
  <si>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</si>
  <si>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</si>
  <si>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</si>
  <si>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</si>
  <si>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</si>
  <si>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</si>
  <si>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</si>
  <si>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</si>
  <si>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</si>
  <si>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</si>
  <si>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</si>
  <si>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</si>
  <si>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</si>
  <si>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</si>
  <si>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</si>
  <si>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</si>
  <si>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</si>
  <si>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</si>
  <si>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</si>
  <si>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</si>
  <si>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</si>
  <si>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</si>
  <si>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</si>
  <si>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</si>
  <si>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</si>
  <si>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</si>
  <si>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</si>
  <si>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</si>
  <si>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</si>
  <si>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</si>
  <si>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</si>
  <si>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</si>
  <si>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</si>
  <si>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</si>
  <si>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</si>
  <si>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</si>
  <si>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</si>
  <si>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</si>
  <si>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</si>
  <si>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</si>
  <si>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</si>
  <si>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</si>
  <si>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</si>
  <si>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</si>
  <si>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</si>
  <si>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</si>
  <si>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</si>
  <si>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</si>
  <si>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</si>
  <si>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</si>
  <si>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</si>
  <si>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</si>
  <si>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</si>
  <si>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</si>
  <si>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</si>
  <si>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</si>
  <si>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</si>
  <si>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</si>
  <si>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</si>
  <si>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</si>
  <si>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</si>
  <si>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</si>
  <si>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</si>
  <si>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</si>
  <si>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</si>
  <si>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</si>
  <si>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</si>
  <si>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</si>
  <si>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</si>
  <si>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</si>
  <si>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</si>
  <si>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</si>
  <si>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</si>
  <si>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</si>
  <si>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</si>
  <si>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</si>
  <si>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</si>
  <si>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</si>
  <si>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</si>
  <si>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</si>
  <si>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</si>
  <si>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</si>
  <si>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</si>
  <si>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</si>
  <si>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</si>
  <si>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</si>
  <si>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</si>
  <si>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</si>
  <si>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</si>
  <si>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</si>
  <si>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</si>
  <si>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</si>
  <si>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</si>
  <si>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</si>
  <si>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</si>
  <si>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</si>
  <si>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</si>
  <si>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</si>
  <si>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</si>
  <si>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</si>
  <si>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</si>
  <si>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</si>
  <si>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</si>
  <si>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</si>
  <si>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</si>
  <si>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</si>
  <si>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</si>
  <si>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</si>
  <si>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</si>
  <si>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</si>
  <si>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</si>
  <si>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</si>
  <si>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</si>
  <si>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</si>
  <si>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</si>
  <si>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</si>
  <si>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</si>
  <si>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</si>
  <si>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</si>
  <si>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</si>
  <si>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</si>
  <si>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</si>
  <si>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</si>
  <si>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</si>
  <si>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</si>
  <si>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</si>
  <si>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</si>
  <si>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</si>
  <si>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</si>
  <si>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</si>
  <si>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</si>
  <si>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</si>
  <si>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</si>
  <si>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</si>
  <si>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</si>
  <si>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</si>
  <si>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</si>
  <si>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</si>
  <si>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</si>
  <si>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</si>
  <si>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</si>
  <si>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</si>
  <si>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</si>
  <si>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</si>
  <si>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</si>
  <si>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</si>
  <si>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</si>
  <si>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</si>
  <si>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</si>
  <si>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</si>
  <si>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</si>
  <si>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</si>
  <si>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</si>
  <si>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</si>
  <si>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</si>
  <si>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</si>
  <si>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</si>
  <si>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</si>
  <si>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</si>
  <si>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</si>
  <si>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</si>
  <si>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</si>
  <si>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</si>
  <si>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</si>
  <si>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</si>
  <si>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</si>
  <si>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</si>
  <si>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</si>
  <si>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</si>
  <si>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</si>
  <si>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</si>
  <si>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</si>
  <si>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</si>
  <si>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</si>
  <si>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</si>
  <si>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</si>
  <si>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</si>
  <si>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</si>
  <si>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</si>
  <si>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</si>
  <si>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</si>
  <si>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</si>
  <si>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</si>
  <si>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</si>
  <si>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</si>
  <si>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</si>
  <si>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</si>
  <si>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</si>
  <si>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</si>
  <si>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</si>
  <si>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</si>
  <si>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</si>
  <si>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</si>
  <si>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</si>
  <si>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</si>
  <si>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</si>
  <si>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</si>
  <si>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</si>
  <si>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</si>
  <si>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</si>
  <si>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</si>
  <si>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</si>
  <si>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</si>
  <si>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</si>
  <si>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</si>
  <si>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</si>
  <si>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</si>
  <si>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</si>
  <si>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</si>
  <si>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</si>
  <si>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</si>
  <si>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</si>
  <si>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</si>
  <si>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</si>
  <si>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</si>
  <si>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</si>
  <si>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</si>
  <si>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</si>
  <si>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</si>
  <si>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</si>
  <si>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</si>
  <si>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</si>
  <si>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</si>
  <si>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</si>
  <si>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</si>
  <si>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</si>
  <si>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</si>
  <si>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</si>
  <si>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</si>
  <si>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</si>
  <si>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</si>
  <si>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</si>
  <si>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</si>
  <si>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</si>
  <si>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</si>
  <si>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</si>
  <si>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</si>
  <si>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</si>
  <si>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</si>
  <si>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</si>
  <si>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</si>
  <si>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</si>
  <si>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</si>
  <si>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</si>
  <si>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</si>
  <si>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</si>
  <si>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</si>
  <si>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</si>
  <si>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</si>
  <si>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</si>
  <si>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</si>
  <si>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</si>
  <si>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</si>
  <si>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</si>
  <si>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</si>
  <si>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</si>
  <si>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</si>
  <si>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</si>
  <si>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</si>
  <si>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</si>
  <si>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</si>
  <si>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</si>
  <si>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</si>
  <si>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</si>
  <si>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</si>
  <si>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</si>
  <si>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</si>
  <si>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</si>
  <si>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</si>
  <si>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</si>
  <si>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</si>
  <si>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</si>
  <si>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</si>
  <si>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</si>
  <si>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</si>
  <si>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</si>
  <si>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</si>
  <si>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</si>
  <si>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</si>
  <si>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</si>
  <si>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</si>
  <si>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</si>
  <si>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</si>
  <si>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</si>
  <si>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</si>
  <si>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</si>
  <si>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</si>
  <si>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</si>
  <si>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</si>
  <si>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</si>
  <si>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</si>
  <si>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</si>
  <si>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</si>
  <si>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</si>
  <si>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</si>
  <si>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</si>
  <si>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</si>
  <si>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</si>
  <si>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</si>
  <si>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</si>
  <si>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</si>
  <si>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</si>
  <si>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</si>
  <si>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</si>
  <si>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</si>
  <si>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</si>
  <si>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</si>
  <si>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</si>
  <si>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</si>
  <si>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</si>
  <si>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</si>
  <si>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</si>
  <si>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</si>
  <si>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</si>
  <si>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</si>
  <si>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</si>
  <si>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</si>
  <si>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</si>
  <si>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</si>
  <si>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</si>
  <si>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</si>
  <si>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</si>
  <si>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</si>
  <si>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</si>
  <si>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</si>
  <si>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</si>
  <si>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</si>
  <si>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</si>
  <si>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</si>
  <si>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</si>
  <si>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</si>
  <si>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</si>
  <si>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</si>
  <si>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</si>
  <si>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</si>
  <si>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</si>
  <si>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</si>
  <si>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</si>
  <si>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</si>
  <si>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</si>
  <si>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</si>
  <si>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</si>
  <si>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</si>
  <si>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</si>
  <si>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</si>
  <si>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</si>
  <si>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</si>
  <si>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</si>
  <si>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</si>
  <si>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</si>
  <si>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</si>
  <si>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</si>
  <si>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</si>
  <si>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</si>
  <si>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</si>
  <si>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</si>
  <si>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</si>
  <si>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</si>
  <si>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</si>
  <si>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</si>
  <si>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</si>
  <si>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</si>
  <si>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</si>
  <si>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</si>
  <si>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</si>
  <si>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</si>
  <si>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</si>
  <si>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</si>
  <si>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</si>
  <si>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</si>
  <si>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</si>
  <si>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</si>
  <si>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</si>
  <si>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</si>
  <si>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</si>
  <si>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</si>
  <si>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</si>
  <si>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</si>
  <si>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</si>
  <si>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</si>
  <si>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</si>
  <si>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</si>
  <si>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</si>
  <si>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</si>
  <si>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</si>
  <si>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</si>
  <si>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</si>
  <si>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</si>
  <si>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</si>
  <si>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</si>
  <si>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</si>
  <si>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</si>
  <si>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</si>
  <si>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</si>
  <si>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</si>
  <si>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</si>
  <si>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</si>
  <si>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</si>
  <si>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</si>
  <si>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</si>
  <si>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</si>
  <si>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</si>
  <si>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</si>
  <si>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</si>
  <si>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</si>
  <si>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</si>
  <si>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</si>
  <si>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</si>
  <si>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</si>
  <si>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</si>
  <si>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</si>
  <si>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</si>
  <si>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</si>
  <si>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</si>
  <si>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</si>
  <si>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</si>
  <si>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</si>
  <si>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</si>
  <si>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</si>
  <si>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</si>
  <si>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</si>
  <si>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</si>
  <si>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</si>
  <si>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</si>
  <si>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</si>
  <si>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</si>
  <si>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</si>
  <si>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</si>
  <si>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</si>
  <si>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</si>
  <si>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</si>
  <si>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</si>
  <si>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</si>
  <si>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</si>
  <si>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</si>
  <si>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</si>
  <si>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</si>
  <si>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</si>
  <si>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</si>
  <si>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</si>
  <si>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</si>
  <si>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</si>
  <si>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</si>
  <si>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</si>
  <si>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</si>
  <si>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</si>
  <si>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</si>
  <si>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</si>
  <si>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</si>
  <si>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</si>
  <si>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</si>
  <si>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</si>
  <si>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</si>
  <si>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</si>
  <si>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</si>
  <si>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</si>
  <si>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</si>
  <si>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</si>
  <si>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</si>
  <si>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</si>
  <si>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</si>
  <si>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</si>
  <si>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</si>
  <si>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</si>
  <si>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</si>
  <si>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</si>
  <si>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</si>
  <si>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</si>
  <si>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</si>
  <si>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</si>
  <si>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</si>
  <si>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</si>
  <si>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</si>
  <si>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</si>
  <si>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</si>
  <si>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</si>
  <si>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</si>
  <si>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</si>
  <si>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</si>
  <si>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</si>
  <si>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</si>
  <si>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</si>
  <si>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</si>
  <si>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</si>
  <si>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</si>
  <si>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</si>
  <si>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</si>
  <si>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</si>
  <si>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</si>
  <si>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</si>
  <si>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</si>
  <si>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</si>
  <si>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</si>
  <si>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</si>
  <si>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</si>
  <si>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</si>
  <si>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</si>
  <si>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</si>
  <si>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</si>
  <si>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</si>
  <si>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</si>
  <si>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</si>
  <si>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</si>
  <si>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</si>
  <si>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</si>
  <si>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</si>
  <si>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</si>
  <si>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</si>
  <si>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</si>
  <si>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</si>
  <si>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</si>
  <si>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</si>
  <si>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</si>
  <si>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</si>
  <si>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</si>
  <si>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</si>
  <si>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</si>
  <si>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</si>
  <si>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</si>
  <si>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</si>
  <si>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</si>
  <si>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</si>
  <si>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</si>
  <si>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</si>
  <si>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</si>
  <si>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</si>
  <si>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</si>
  <si>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</si>
  <si>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</si>
  <si>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</si>
  <si>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</si>
  <si>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</si>
  <si>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</si>
  <si>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</si>
  <si>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</si>
  <si>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</si>
  <si>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</si>
  <si>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</si>
  <si>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</si>
  <si>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</si>
  <si>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</si>
  <si>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</si>
  <si>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</si>
  <si>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</si>
  <si>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</si>
  <si>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</si>
  <si>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</si>
  <si>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</si>
  <si>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</si>
  <si>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</si>
  <si>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</si>
  <si>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</si>
  <si>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</si>
  <si>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</si>
  <si>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</si>
  <si>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</si>
  <si>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</si>
  <si>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</si>
  <si>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</si>
  <si>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</si>
  <si>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</si>
  <si>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</si>
  <si>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</si>
  <si>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</si>
  <si>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</si>
  <si>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</si>
  <si>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</si>
  <si>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</si>
  <si>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</si>
  <si>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</si>
  <si>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</si>
  <si>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</si>
  <si>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</si>
  <si>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</si>
  <si>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</si>
  <si>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</si>
  <si>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</si>
  <si>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</si>
  <si>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</si>
  <si>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</si>
  <si>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</si>
  <si>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</si>
  <si>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</si>
  <si>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</si>
  <si>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</si>
  <si>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</si>
  <si>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</si>
  <si>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</si>
  <si>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</si>
  <si>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</si>
  <si>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</si>
  <si>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</si>
  <si>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</si>
  <si>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</si>
  <si>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</si>
  <si>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</si>
  <si>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</si>
  <si>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</si>
  <si>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</si>
  <si>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</si>
  <si>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</si>
  <si>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</si>
  <si>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</si>
  <si>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</si>
  <si>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</si>
  <si>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</si>
  <si>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</si>
  <si>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</si>
  <si>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</si>
  <si>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</si>
  <si>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</si>
  <si>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</si>
  <si>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</si>
  <si>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</si>
  <si>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</si>
  <si>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</si>
  <si>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</si>
  <si>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</si>
  <si>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</si>
  <si>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</si>
  <si>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</si>
  <si>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</si>
  <si>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</si>
  <si>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</si>
  <si>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</si>
  <si>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</si>
  <si>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</si>
  <si>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</si>
  <si>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</si>
  <si>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</si>
  <si>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</si>
  <si>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</si>
  <si>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</si>
  <si>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</si>
  <si>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</si>
  <si>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</si>
  <si>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</si>
  <si>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</si>
  <si>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</si>
  <si>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</si>
  <si>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</si>
  <si>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</si>
  <si>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</si>
  <si>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</si>
  <si>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</si>
  <si>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</si>
  <si>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</si>
  <si>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</si>
  <si>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</si>
  <si>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</si>
  <si>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</si>
  <si>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</si>
  <si>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</si>
  <si>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</si>
  <si>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</si>
  <si>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</si>
  <si>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</si>
  <si>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</si>
  <si>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</si>
  <si>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</si>
  <si>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</si>
  <si>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</si>
  <si>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</si>
  <si>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</si>
  <si>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</si>
  <si>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</si>
  <si>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</si>
  <si>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</si>
  <si>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</si>
  <si>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</si>
  <si>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</si>
  <si>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</si>
  <si>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</si>
  <si>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</si>
  <si>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</si>
  <si>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</si>
  <si>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</si>
  <si>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</si>
  <si>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</si>
  <si>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</si>
  <si>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</si>
  <si>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</si>
  <si>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</si>
  <si>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</si>
  <si>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</si>
  <si>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</si>
  <si>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</si>
  <si>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</si>
  <si>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</si>
  <si>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</si>
  <si>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</si>
  <si>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</si>
  <si>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</si>
  <si>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</si>
  <si>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</si>
  <si>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</si>
  <si>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</si>
  <si>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</si>
  <si>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</si>
  <si>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</si>
  <si>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</si>
  <si>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</si>
  <si>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</si>
  <si>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</si>
  <si>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</si>
  <si>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</si>
  <si>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</si>
  <si>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</si>
  <si>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</si>
  <si>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</si>
  <si>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</si>
  <si>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</si>
  <si>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</si>
  <si>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</si>
  <si>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</si>
  <si>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</si>
  <si>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</si>
  <si>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</si>
  <si>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</si>
  <si>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</si>
  <si>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</si>
  <si>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</si>
  <si>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</si>
  <si>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</si>
  <si>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</si>
  <si>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</si>
  <si>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</si>
  <si>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</si>
  <si>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</si>
  <si>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</si>
  <si>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</si>
  <si>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</si>
  <si>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</si>
  <si>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</si>
  <si>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</si>
  <si>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</si>
  <si>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</si>
  <si>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</si>
  <si>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</si>
  <si>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</si>
  <si>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</si>
  <si>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</si>
  <si>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</si>
  <si>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</si>
  <si>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</si>
  <si>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</si>
  <si>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</si>
  <si>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</si>
  <si>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</si>
  <si>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</si>
  <si>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</si>
  <si>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</si>
  <si>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</si>
  <si>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</si>
  <si>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</si>
  <si>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</si>
  <si>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</si>
  <si>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</si>
  <si>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</si>
  <si>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</si>
  <si>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</si>
  <si>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</si>
  <si>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</si>
  <si>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</si>
  <si>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</si>
  <si>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</si>
  <si>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</si>
  <si>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</si>
  <si>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</si>
  <si>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</si>
  <si>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</si>
  <si>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</si>
  <si>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</si>
  <si>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</si>
  <si>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</si>
  <si>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</si>
  <si>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</si>
  <si>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</si>
  <si>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</si>
  <si>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</si>
  <si>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</si>
  <si>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</si>
  <si>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</si>
  <si>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</si>
  <si>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</si>
  <si>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</si>
  <si>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</si>
  <si>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</si>
  <si>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</si>
  <si>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</si>
  <si>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</si>
  <si>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</si>
  <si>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</si>
  <si>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</si>
  <si>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</si>
  <si>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</si>
  <si>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</si>
  <si>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</si>
  <si>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</si>
  <si>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</si>
  <si>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</si>
  <si>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</si>
  <si>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</si>
  <si>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</si>
  <si>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</si>
  <si>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</si>
  <si>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</si>
  <si>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</si>
  <si>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</si>
  <si>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</si>
  <si>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</si>
  <si>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</si>
  <si>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</si>
  <si>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</si>
  <si>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</si>
  <si>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</si>
  <si>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</si>
  <si>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</si>
  <si>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</si>
  <si>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</si>
  <si>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</si>
  <si>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</si>
  <si>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</si>
  <si>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</si>
  <si>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</si>
  <si>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</si>
  <si>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</si>
  <si>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</si>
  <si>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</si>
  <si>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</si>
  <si>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</si>
  <si>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</si>
  <si>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</si>
  <si>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</si>
  <si>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</si>
  <si>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</si>
  <si>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</si>
  <si>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</si>
  <si>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</si>
  <si>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</si>
  <si>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</si>
  <si>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</si>
  <si>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</si>
  <si>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</si>
  <si>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</si>
  <si>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</si>
  <si>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</si>
  <si>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</si>
  <si>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</si>
  <si>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</si>
  <si>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</si>
  <si>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</si>
  <si>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</si>
  <si>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</si>
  <si>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</si>
  <si>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</si>
  <si>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</si>
  <si>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</si>
  <si>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</si>
  <si>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</si>
  <si>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</si>
  <si>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</si>
  <si>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</si>
  <si>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</si>
  <si>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</si>
  <si>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</si>
  <si>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</si>
  <si>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</si>
  <si>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</si>
  <si>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</si>
  <si>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</si>
  <si>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</si>
  <si>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</si>
  <si>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</si>
  <si>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</si>
  <si>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</si>
  <si>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</si>
  <si>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</si>
  <si>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</si>
  <si>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</si>
  <si>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</si>
  <si>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</si>
  <si>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</si>
  <si>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</si>
  <si>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</si>
  <si>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</si>
  <si>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</si>
  <si>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</si>
  <si>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</si>
  <si>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</si>
  <si>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</si>
  <si>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</si>
  <si>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</si>
  <si>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</si>
  <si>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</si>
  <si>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</si>
  <si>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</si>
  <si>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</si>
  <si>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</si>
  <si>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</si>
  <si>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</si>
  <si>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</si>
  <si>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</si>
  <si>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</si>
  <si>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</si>
  <si>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</si>
  <si>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</si>
  <si>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</si>
  <si>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</si>
  <si>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</si>
  <si>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</si>
  <si>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</si>
  <si>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</si>
  <si>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</si>
  <si>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</si>
  <si>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</si>
  <si>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</si>
  <si>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</si>
  <si>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</si>
  <si>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</si>
  <si>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</si>
  <si>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</si>
  <si>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</si>
  <si>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</si>
  <si>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</si>
  <si>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</si>
  <si>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</si>
  <si>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</si>
  <si>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</si>
  <si>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</si>
  <si>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</si>
  <si>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</si>
  <si>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</si>
  <si>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</si>
  <si>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</si>
  <si>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</si>
  <si>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</si>
  <si>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</si>
  <si>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</si>
  <si>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</si>
  <si>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</si>
  <si>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</si>
  <si>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</si>
  <si>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</si>
  <si>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</si>
  <si>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</si>
  <si>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</si>
  <si>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</si>
  <si>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</si>
  <si>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</si>
  <si>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</si>
  <si>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</si>
  <si>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</si>
  <si>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</si>
  <si>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</si>
  <si>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</si>
  <si>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</si>
  <si>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</si>
  <si>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</si>
  <si>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</si>
  <si>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</si>
  <si>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</si>
  <si>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</si>
  <si>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</si>
  <si>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</si>
  <si>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</si>
  <si>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</si>
  <si>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</si>
  <si>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</si>
  <si>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</si>
  <si>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</si>
  <si>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</si>
  <si>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</si>
  <si>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</si>
  <si>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</si>
  <si>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</si>
  <si>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</si>
  <si>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</si>
  <si>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</si>
  <si>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</si>
  <si>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</si>
  <si>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</si>
  <si>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</si>
  <si>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</si>
  <si>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</si>
  <si>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</si>
  <si>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</si>
  <si>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</si>
  <si>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</si>
  <si>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</si>
  <si>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</si>
  <si>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</si>
  <si>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</si>
  <si>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</si>
  <si>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</si>
  <si>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</si>
  <si>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</si>
  <si>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</si>
  <si>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</si>
  <si>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</si>
  <si>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</si>
  <si>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</si>
  <si>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</si>
  <si>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</si>
  <si>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</si>
  <si>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</si>
  <si>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</si>
  <si>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</si>
  <si>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</si>
  <si>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</si>
  <si>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</si>
  <si>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</si>
  <si>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</si>
  <si>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</si>
  <si>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</si>
  <si>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</si>
  <si>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</si>
  <si>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</si>
  <si>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</si>
  <si>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</si>
  <si>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</si>
  <si>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</si>
  <si>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</si>
  <si>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</si>
  <si>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</si>
  <si>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</si>
  <si>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</si>
  <si>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</si>
  <si>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</si>
  <si>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</si>
  <si>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</si>
  <si>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</si>
  <si>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</si>
  <si>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</si>
  <si>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</si>
  <si>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</si>
  <si>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</si>
  <si>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</si>
  <si>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</si>
  <si>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</si>
  <si>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</si>
  <si>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</si>
  <si>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</si>
  <si>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</si>
  <si>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</si>
  <si>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</si>
  <si>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</si>
  <si>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</si>
  <si>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</si>
  <si>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</si>
  <si>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</si>
  <si>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</si>
  <si>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</si>
  <si>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</si>
  <si>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</si>
  <si>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</si>
  <si>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</si>
  <si>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</si>
  <si>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</si>
  <si>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</si>
  <si>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</si>
  <si>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</si>
  <si>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</si>
  <si>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</si>
  <si>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</si>
  <si>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</si>
  <si>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</si>
  <si>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</si>
  <si>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</si>
  <si>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</si>
  <si>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</si>
  <si>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</si>
  <si>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</si>
  <si>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</si>
  <si>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</si>
  <si>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</si>
  <si>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</si>
  <si>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</si>
  <si>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</si>
  <si>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</si>
  <si>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</si>
  <si>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</si>
  <si>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</si>
  <si>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</si>
  <si>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</si>
  <si>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</si>
  <si>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</si>
  <si>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</si>
  <si>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</si>
  <si>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</si>
  <si>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</si>
  <si>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</si>
  <si>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</si>
  <si>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</si>
  <si>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</si>
  <si>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</si>
  <si>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</si>
  <si>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</si>
  <si>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</si>
  <si>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</si>
  <si>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</si>
  <si>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</si>
  <si>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</si>
  <si>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</si>
  <si>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</si>
  <si>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</si>
  <si>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</si>
  <si>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</si>
  <si>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</si>
  <si>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</si>
  <si>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</si>
  <si>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</si>
  <si>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</si>
  <si>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</si>
  <si>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</si>
  <si>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</si>
  <si>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</si>
  <si>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</si>
  <si>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</si>
  <si>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</si>
  <si>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</si>
  <si>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</si>
  <si>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</si>
  <si>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</si>
  <si>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</si>
  <si>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</si>
  <si>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</si>
  <si>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</si>
  <si>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</si>
  <si>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</si>
  <si>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</si>
  <si>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</si>
  <si>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</si>
  <si>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</si>
  <si>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</si>
  <si>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</si>
  <si>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</si>
  <si>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</si>
  <si>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</si>
  <si>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</si>
  <si>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</si>
  <si>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</si>
  <si>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</si>
  <si>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</si>
  <si>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</si>
  <si>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</si>
  <si>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</si>
  <si>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</si>
  <si>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</si>
  <si>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</si>
  <si>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</si>
  <si>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</si>
  <si>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</si>
  <si>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</si>
  <si>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</si>
  <si>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</si>
  <si>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</si>
  <si>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</si>
  <si>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</si>
  <si>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</si>
  <si>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</si>
  <si>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</si>
  <si>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</si>
  <si>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</si>
  <si>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</si>
  <si>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</si>
  <si>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</si>
  <si>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</si>
  <si>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</si>
  <si>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</si>
  <si>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</si>
  <si>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</si>
  <si>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</si>
  <si>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</si>
  <si>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</si>
  <si>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</si>
  <si>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</si>
  <si>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</si>
  <si>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</si>
  <si>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</si>
  <si>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</si>
  <si>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</si>
  <si>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</si>
  <si>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</si>
  <si>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</si>
  <si>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</si>
  <si>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</si>
  <si>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</si>
  <si>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</si>
  <si>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</si>
  <si>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</si>
  <si>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</si>
  <si>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</si>
  <si>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</si>
  <si>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</si>
  <si>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</si>
  <si>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</si>
  <si>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</si>
  <si>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</si>
  <si>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</si>
  <si>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</si>
  <si>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</si>
  <si>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</si>
  <si>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</si>
  <si>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</si>
  <si>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</si>
  <si>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</si>
  <si>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</si>
  <si>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</si>
  <si>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</si>
  <si>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</si>
  <si>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</si>
  <si>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</si>
  <si>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</si>
  <si>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</si>
  <si>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</si>
  <si>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</si>
  <si>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</si>
  <si>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</si>
  <si>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</si>
  <si>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</si>
  <si>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</si>
  <si>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</si>
  <si>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</si>
  <si>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</si>
  <si>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</si>
  <si>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</si>
  <si>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</si>
  <si>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</si>
  <si>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</si>
  <si>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</si>
  <si>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</si>
  <si>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</si>
  <si>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</si>
  <si>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</si>
  <si>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</si>
  <si>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</si>
  <si>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</si>
  <si>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</si>
  <si>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</si>
  <si>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</si>
  <si>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</si>
  <si>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</si>
  <si>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</si>
  <si>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</si>
  <si>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</si>
  <si>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</si>
  <si>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</si>
  <si>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</si>
  <si>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</si>
  <si>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</si>
  <si>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</si>
  <si>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</si>
  <si>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</si>
  <si>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</si>
  <si>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</si>
  <si>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</si>
  <si>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</si>
  <si>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</si>
  <si>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</si>
  <si>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</si>
  <si>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</si>
  <si>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</si>
  <si>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</si>
  <si>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</si>
  <si>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</si>
  <si>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</si>
  <si>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</si>
  <si>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</si>
  <si>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</si>
  <si>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</si>
  <si>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</si>
  <si>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</si>
  <si>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</si>
  <si>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</si>
  <si>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</si>
  <si>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</si>
  <si>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</si>
  <si>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</si>
  <si>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</si>
  <si>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</si>
  <si>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</si>
  <si>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</si>
  <si>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</si>
  <si>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</si>
  <si>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</si>
  <si>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</si>
  <si>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</si>
  <si>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</si>
  <si>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</si>
  <si>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</si>
  <si>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</si>
  <si>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</si>
  <si>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</si>
  <si>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</si>
  <si>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</si>
  <si>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</si>
  <si>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</si>
  <si>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</si>
  <si>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</si>
  <si>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</si>
  <si>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</si>
  <si>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</si>
  <si>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</si>
  <si>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</si>
  <si>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</si>
  <si>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</si>
  <si>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</si>
  <si>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</si>
  <si>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</si>
  <si>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</si>
  <si>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</si>
  <si>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</si>
  <si>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</si>
  <si>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</si>
  <si>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</si>
  <si>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</si>
  <si>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</si>
  <si>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</si>
  <si>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</si>
  <si>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</si>
  <si>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</si>
  <si>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</si>
  <si>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</si>
  <si>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</si>
  <si>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</si>
  <si>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</si>
  <si>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</si>
  <si>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</si>
  <si>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</si>
  <si>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</si>
  <si>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</si>
  <si>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</si>
  <si>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</si>
  <si>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</si>
  <si>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</si>
  <si>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</si>
  <si>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</si>
  <si>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</si>
  <si>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</si>
  <si>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</si>
  <si>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</si>
  <si>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</si>
  <si>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</si>
  <si>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</si>
  <si>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</si>
  <si>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</si>
  <si>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</si>
  <si>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</si>
  <si>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</si>
  <si>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</si>
  <si>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</si>
  <si>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</si>
  <si>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</si>
  <si>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</si>
  <si>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</si>
  <si>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</si>
  <si>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</si>
  <si>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</si>
  <si>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</si>
  <si>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</si>
  <si>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</si>
  <si>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</si>
  <si>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</si>
  <si>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</si>
  <si>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</si>
  <si>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</si>
  <si>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</si>
  <si>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</si>
  <si>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</si>
  <si>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</si>
  <si>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</si>
  <si>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</si>
  <si>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</si>
  <si>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</si>
  <si>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</si>
  <si>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</si>
  <si>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</si>
  <si>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</si>
  <si>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</si>
  <si>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</si>
  <si>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</si>
  <si>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</si>
  <si>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</si>
  <si>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</si>
  <si>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</si>
  <si>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</si>
  <si>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</si>
  <si>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</si>
  <si>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</si>
  <si>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</si>
  <si>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</si>
  <si>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</si>
  <si>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</si>
  <si>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</si>
  <si>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</si>
  <si>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</si>
  <si>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</si>
  <si>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</si>
  <si>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</si>
  <si>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</si>
  <si>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</si>
  <si>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</si>
  <si>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</si>
  <si>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</si>
  <si>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</si>
  <si>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</si>
  <si>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</si>
  <si>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</si>
  <si>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</si>
  <si>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</si>
  <si>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</si>
  <si>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</si>
  <si>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</si>
  <si>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</si>
  <si>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</si>
  <si>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</si>
  <si>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</si>
  <si>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</si>
  <si>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</si>
  <si>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</si>
  <si>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</si>
  <si>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</si>
  <si>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</si>
  <si>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</si>
  <si>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</si>
  <si>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</si>
  <si>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</si>
  <si>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</si>
  <si>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</si>
  <si>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</si>
  <si>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</si>
  <si>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</si>
  <si>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</si>
  <si>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</si>
  <si>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</si>
  <si>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</si>
  <si>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</si>
  <si>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</si>
  <si>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</si>
  <si>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</si>
  <si>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</si>
  <si>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</si>
  <si>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</si>
  <si>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</si>
  <si>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</si>
  <si>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</si>
  <si>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</si>
  <si>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</si>
  <si>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</si>
  <si>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</si>
  <si>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</si>
  <si>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</si>
  <si>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</si>
  <si>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</si>
  <si>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</si>
  <si>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</si>
  <si>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</si>
  <si>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</si>
  <si>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</si>
  <si>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</si>
  <si>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</si>
  <si>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</si>
  <si>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</si>
  <si>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</si>
  <si>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</si>
  <si>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</si>
  <si>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</si>
  <si>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</si>
  <si>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</si>
  <si>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</si>
  <si>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</si>
  <si>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</si>
  <si>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</si>
  <si>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</si>
  <si>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</si>
  <si>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</si>
  <si>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</si>
  <si>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</si>
  <si>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</si>
  <si>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</si>
  <si>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</si>
  <si>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</si>
  <si>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</si>
  <si>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</si>
  <si>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</si>
  <si>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</si>
  <si>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</si>
  <si>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</si>
  <si>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</si>
  <si>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</si>
  <si>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</si>
  <si>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</si>
  <si>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</si>
  <si>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</si>
  <si>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</si>
  <si>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</si>
  <si>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</si>
  <si>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</si>
  <si>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</si>
  <si>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</si>
  <si>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</si>
  <si>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</si>
  <si>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</si>
  <si>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</si>
  <si>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</si>
  <si>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</si>
  <si>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</si>
  <si>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</si>
  <si>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</si>
  <si>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</si>
  <si>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</si>
  <si>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</si>
  <si>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</si>
  <si>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</si>
  <si>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</si>
  <si>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</si>
  <si>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</si>
  <si>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</si>
  <si>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</si>
  <si>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</si>
  <si>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</si>
  <si>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</si>
  <si>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</si>
  <si>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</si>
  <si>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</si>
  <si>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</si>
  <si>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</si>
  <si>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</si>
  <si>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</si>
  <si>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</si>
  <si>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</si>
  <si>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</si>
  <si>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</si>
  <si>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</si>
  <si>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</si>
  <si>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</si>
  <si>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</si>
  <si>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</si>
  <si>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</si>
  <si>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</si>
  <si>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</si>
  <si>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</si>
  <si>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</si>
  <si>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</si>
  <si>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</si>
  <si>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</si>
  <si>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</si>
  <si>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</si>
  <si>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</si>
  <si>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</si>
  <si>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</si>
  <si>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</si>
  <si>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</si>
  <si>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</si>
  <si>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</si>
  <si>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</si>
  <si>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</si>
  <si>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</si>
  <si>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</si>
  <si>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</si>
  <si>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</si>
  <si>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</si>
  <si>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</si>
  <si>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</si>
  <si>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</si>
  <si>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</si>
  <si>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</si>
  <si>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</si>
  <si>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</si>
  <si>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</si>
  <si>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</si>
  <si>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</si>
  <si>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</si>
  <si>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</si>
  <si>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</si>
  <si>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</si>
  <si>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</si>
  <si>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</si>
  <si>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</si>
  <si>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</si>
  <si>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</si>
  <si>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</si>
  <si>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</si>
  <si>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</si>
  <si>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</si>
  <si>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</si>
  <si>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</si>
  <si>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</si>
  <si>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</si>
  <si>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</si>
  <si>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</si>
  <si>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</si>
  <si>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</si>
  <si>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</si>
  <si>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</si>
  <si>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</si>
  <si>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</si>
  <si>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</si>
  <si>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</si>
  <si>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</si>
  <si>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</si>
  <si>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</si>
  <si>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</si>
  <si>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</si>
  <si>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</si>
  <si>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</si>
  <si>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</si>
  <si>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</si>
  <si>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</si>
  <si>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</si>
  <si>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</si>
  <si>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</si>
  <si>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</si>
  <si>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</si>
  <si>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</si>
  <si>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</si>
  <si>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</si>
  <si>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</si>
  <si>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</si>
  <si>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</si>
  <si>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</si>
  <si>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</si>
  <si>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</si>
  <si>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</si>
  <si>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</si>
  <si>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</si>
  <si>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</si>
  <si>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</si>
  <si>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</si>
  <si>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</si>
  <si>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</si>
  <si>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</si>
  <si>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</si>
  <si>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</si>
  <si>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</si>
  <si>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</si>
  <si>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</si>
  <si>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</si>
  <si>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</si>
  <si>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</si>
  <si>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</si>
  <si>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</si>
  <si>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</si>
  <si>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</si>
  <si>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</si>
  <si>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</si>
  <si>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</si>
  <si>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</si>
  <si>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</si>
  <si>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</si>
  <si>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</si>
  <si>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</si>
  <si>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</si>
  <si>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</si>
  <si>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</si>
  <si>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</si>
  <si>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</si>
  <si>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</si>
  <si>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</si>
  <si>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</si>
  <si>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</si>
  <si>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</si>
  <si>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</si>
  <si>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</si>
  <si>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</si>
  <si>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</si>
  <si>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</si>
  <si>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</si>
  <si>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</si>
  <si>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</si>
  <si>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</si>
  <si>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</si>
  <si>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</si>
  <si>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</si>
  <si>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</si>
  <si>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</si>
  <si>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</si>
  <si>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</si>
  <si>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</si>
  <si>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</si>
  <si>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</si>
  <si>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</si>
  <si>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</si>
  <si>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</si>
  <si>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</si>
  <si>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</si>
  <si>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</si>
  <si>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</si>
  <si>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</si>
  <si>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</si>
  <si>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</si>
  <si>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</si>
  <si>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</si>
  <si>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</si>
  <si>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</si>
  <si>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</si>
  <si>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</si>
  <si>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</si>
  <si>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</si>
  <si>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</si>
  <si>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</si>
  <si>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</si>
  <si>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</si>
  <si>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</si>
  <si>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</si>
  <si>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</si>
  <si>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</si>
  <si>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</si>
  <si>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</si>
  <si>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</si>
  <si>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</si>
  <si>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</si>
  <si>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</si>
  <si>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</si>
  <si>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</si>
  <si>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</si>
  <si>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</si>
  <si>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</si>
  <si>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</si>
  <si>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</si>
  <si>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</si>
  <si>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</si>
  <si>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</si>
  <si>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</si>
  <si>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</si>
  <si>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</si>
  <si>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</si>
  <si>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</si>
  <si>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</si>
  <si>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</si>
  <si>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</si>
  <si>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</si>
  <si>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</si>
  <si>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</si>
  <si>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</si>
  <si>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</si>
  <si>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</si>
  <si>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</si>
  <si>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</si>
  <si>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</si>
  <si>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</si>
  <si>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</si>
  <si>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</si>
  <si>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</si>
  <si>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</si>
  <si>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</si>
  <si>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</si>
  <si>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</si>
  <si>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</si>
  <si>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</si>
  <si>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</si>
  <si>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</si>
  <si>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</si>
  <si>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</si>
  <si>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</si>
  <si>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</si>
  <si>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</si>
  <si>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</si>
  <si>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</si>
  <si>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</si>
  <si>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</si>
  <si>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</si>
  <si>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</si>
  <si>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</si>
  <si>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</si>
  <si>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</si>
  <si>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</si>
  <si>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</si>
  <si>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</si>
  <si>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</si>
  <si>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</si>
  <si>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</si>
  <si>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</si>
  <si>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</si>
  <si>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</si>
  <si>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</si>
  <si>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</si>
  <si>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</si>
  <si>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</si>
  <si>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</si>
  <si>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</si>
  <si>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</si>
  <si>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</si>
  <si>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</si>
  <si>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</si>
  <si>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</si>
  <si>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</si>
  <si>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</si>
  <si>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</si>
  <si>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</si>
  <si>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</si>
  <si>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</si>
  <si>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</si>
  <si>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</si>
  <si>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</si>
  <si>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</si>
  <si>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</si>
  <si>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</si>
  <si>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</si>
  <si>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</si>
  <si>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</si>
  <si>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</si>
  <si>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</si>
  <si>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</si>
  <si>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</si>
  <si>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</si>
  <si>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</si>
  <si>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</si>
  <si>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</si>
  <si>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</si>
  <si>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</si>
  <si>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</si>
  <si>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</si>
  <si>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</si>
  <si>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</si>
  <si>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</si>
  <si>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</si>
  <si>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</si>
  <si>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</si>
  <si>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</si>
  <si>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</si>
  <si>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</si>
  <si>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</si>
  <si>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</si>
  <si>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</si>
  <si>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</si>
  <si>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</si>
  <si>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</si>
  <si>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</si>
  <si>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</si>
  <si>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</si>
  <si>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</si>
  <si>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</si>
  <si>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</si>
  <si>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</si>
  <si>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</si>
  <si>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</si>
  <si>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</si>
  <si>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</si>
  <si>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</si>
  <si>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</si>
  <si>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</si>
  <si>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</si>
  <si>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</si>
  <si>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</si>
  <si>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</si>
  <si>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</si>
  <si>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</si>
  <si>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</si>
  <si>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</si>
  <si>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</si>
  <si>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</si>
  <si>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</si>
  <si>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</si>
  <si>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</si>
  <si>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</si>
  <si>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</si>
  <si>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</si>
  <si>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</si>
  <si>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</si>
  <si>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</si>
  <si>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</si>
  <si>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</si>
  <si>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</si>
  <si>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</si>
  <si>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</si>
  <si>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</si>
  <si>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</si>
  <si>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</si>
  <si>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</si>
  <si>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</si>
  <si>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</si>
  <si>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</si>
  <si>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</si>
  <si>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</si>
  <si>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</si>
  <si>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</si>
  <si>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</si>
  <si>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</si>
  <si>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</si>
  <si>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</si>
  <si>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</si>
  <si>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</si>
  <si>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</si>
  <si>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</si>
  <si>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</si>
  <si>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</si>
  <si>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</si>
  <si>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</si>
  <si>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</si>
  <si>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</si>
  <si>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</si>
  <si>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</si>
  <si>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</si>
  <si>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</si>
  <si>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</si>
  <si>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</si>
  <si>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</si>
  <si>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</si>
  <si>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</si>
  <si>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</si>
  <si>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</si>
  <si>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</si>
  <si>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</si>
  <si>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</si>
  <si>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</si>
  <si>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</si>
  <si>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</si>
  <si>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</si>
  <si>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</si>
  <si>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</si>
  <si>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</si>
  <si>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</si>
  <si>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</si>
  <si>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</si>
  <si>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</si>
  <si>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</si>
  <si>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</si>
  <si>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</si>
  <si>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</si>
  <si>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</si>
  <si>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</si>
  <si>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</si>
  <si>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</si>
  <si>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</si>
  <si>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</si>
  <si>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</si>
  <si>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</si>
  <si>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</si>
  <si>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</si>
  <si>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</si>
  <si>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</si>
  <si>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</si>
  <si>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</si>
  <si>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</si>
  <si>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</si>
  <si>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</si>
  <si>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</si>
  <si>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</si>
  <si>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</si>
  <si>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</si>
  <si>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</si>
  <si>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</si>
  <si>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</si>
  <si>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</si>
  <si>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</si>
  <si>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</si>
  <si>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</si>
  <si>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</si>
  <si>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</si>
  <si>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</si>
  <si>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</si>
  <si>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</si>
  <si>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</si>
  <si>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</si>
  <si>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</si>
  <si>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</si>
  <si>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</si>
  <si>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</si>
  <si>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</si>
  <si>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</si>
  <si>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</si>
  <si>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</si>
  <si>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</si>
  <si>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</si>
  <si>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</si>
  <si>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</si>
  <si>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</si>
  <si>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</si>
  <si>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</si>
  <si>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</si>
  <si>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</si>
  <si>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</si>
  <si>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</si>
  <si>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</si>
  <si>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</si>
  <si>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</si>
  <si>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</si>
  <si>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</si>
  <si>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</si>
  <si>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</si>
  <si>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</si>
  <si>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</si>
  <si>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</si>
  <si>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</si>
  <si>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</si>
  <si>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</si>
  <si>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</si>
  <si>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</si>
  <si>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</si>
  <si>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</si>
  <si>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</si>
  <si>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</si>
  <si>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</si>
  <si>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</si>
  <si>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</si>
  <si>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</si>
  <si>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</si>
  <si>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</si>
  <si>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</si>
  <si>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</si>
  <si>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</si>
  <si>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</si>
  <si>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</si>
  <si>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</si>
  <si>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</si>
  <si>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</si>
  <si>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</si>
  <si>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</si>
  <si>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</si>
  <si>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</si>
  <si>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</si>
  <si>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</si>
  <si>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</si>
  <si>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</si>
  <si>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</si>
  <si>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</si>
  <si>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</si>
  <si>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</si>
  <si>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</si>
  <si>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</si>
  <si>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</si>
  <si>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</si>
  <si>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</si>
  <si>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</si>
  <si>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</si>
  <si>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</si>
  <si>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</si>
  <si>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</si>
  <si>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</si>
  <si>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</si>
  <si>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</si>
  <si>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</si>
  <si>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</si>
  <si>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</si>
  <si>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</si>
  <si>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</si>
  <si>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</si>
  <si>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</si>
  <si>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</si>
  <si>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</si>
  <si>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</si>
  <si>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</si>
  <si>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</si>
  <si>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</si>
  <si>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</si>
  <si>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</si>
  <si>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</si>
  <si>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</si>
  <si>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</si>
  <si>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</si>
  <si>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</si>
  <si>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</si>
  <si>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</si>
  <si>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</si>
  <si>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</si>
  <si>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</si>
  <si>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</si>
  <si>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</si>
  <si>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</si>
  <si>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</si>
  <si>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</si>
  <si>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</si>
  <si>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</si>
  <si>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</si>
  <si>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</si>
  <si>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</si>
  <si>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</si>
  <si>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</si>
  <si>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</si>
  <si>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</si>
  <si>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</si>
  <si>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</si>
  <si>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</si>
  <si>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</si>
  <si>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</si>
  <si>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</si>
  <si>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</si>
  <si>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</si>
  <si>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</si>
  <si>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</si>
  <si>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</si>
  <si>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</si>
  <si>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</si>
  <si>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</si>
  <si>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</si>
  <si>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</si>
  <si>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</si>
  <si>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</si>
  <si>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</si>
  <si>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</si>
  <si>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</si>
  <si>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</si>
  <si>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</si>
  <si>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</si>
  <si>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</si>
  <si>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</si>
  <si>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</si>
  <si>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</si>
  <si>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</si>
  <si>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</si>
  <si>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</si>
  <si>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</si>
  <si>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</si>
  <si>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</si>
  <si>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</si>
  <si>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</si>
  <si>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</si>
  <si>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</si>
  <si>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</si>
  <si>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</si>
  <si>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</si>
  <si>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</si>
  <si>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</si>
  <si>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</si>
  <si>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</si>
  <si>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</si>
  <si>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</si>
  <si>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</si>
  <si>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</si>
  <si>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</si>
  <si>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</si>
  <si>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</si>
  <si>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</si>
  <si>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</si>
  <si>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</si>
  <si>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</si>
  <si>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</si>
  <si>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</si>
  <si>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</si>
  <si>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</si>
  <si>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</si>
  <si>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</si>
  <si>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</si>
  <si>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</si>
  <si>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</si>
  <si>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</si>
  <si>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</si>
  <si>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</si>
  <si>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</si>
  <si>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</si>
  <si>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</si>
  <si>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</si>
  <si>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</si>
  <si>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</si>
  <si>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</si>
  <si>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</si>
  <si>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</si>
  <si>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</si>
  <si>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</si>
  <si>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</si>
  <si>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</si>
  <si>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</si>
  <si>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</si>
  <si>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</si>
  <si>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</si>
  <si>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</si>
  <si>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</si>
  <si>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</si>
  <si>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</si>
  <si>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</si>
  <si>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</si>
  <si>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</si>
  <si>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</si>
  <si>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</si>
  <si>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</si>
  <si>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</si>
  <si>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</si>
  <si>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</si>
  <si>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</si>
  <si>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</si>
  <si>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</si>
  <si>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</si>
  <si>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</si>
  <si>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</si>
  <si>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</si>
  <si>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</si>
  <si>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</si>
  <si>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</si>
  <si>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</si>
  <si>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</si>
  <si>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</si>
  <si>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</si>
  <si>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</si>
  <si>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</si>
  <si>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</si>
  <si>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</si>
  <si>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</si>
  <si>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</si>
  <si>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</si>
  <si>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</si>
  <si>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</si>
  <si>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</si>
  <si>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</si>
  <si>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</si>
  <si>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</si>
  <si>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</si>
  <si>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</si>
  <si>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</si>
  <si>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</si>
  <si>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</si>
  <si>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</si>
  <si>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</si>
  <si>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</si>
  <si>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</si>
  <si>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</si>
  <si>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</si>
  <si>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</si>
  <si>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</si>
  <si>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</si>
  <si>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</si>
  <si>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</si>
  <si>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</si>
  <si>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</si>
  <si>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</si>
  <si>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</si>
  <si>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</si>
  <si>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</si>
  <si>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</si>
  <si>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</si>
  <si>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</si>
  <si>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</si>
  <si>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</si>
  <si>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</si>
  <si>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</si>
  <si>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</si>
  <si>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</si>
  <si>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</si>
  <si>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</si>
  <si>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</si>
  <si>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</si>
  <si>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</si>
  <si>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</si>
  <si>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</si>
  <si>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</si>
  <si>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</si>
  <si>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</si>
  <si>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</si>
  <si>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</si>
  <si>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</si>
  <si>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</si>
  <si>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</si>
  <si>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</si>
  <si>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</si>
  <si>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</si>
  <si>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</si>
  <si>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</si>
  <si>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</si>
  <si>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</si>
  <si>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</si>
  <si>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</si>
  <si>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</si>
  <si>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</si>
  <si>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</si>
  <si>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</si>
  <si>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</si>
  <si>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</si>
  <si>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</si>
  <si>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</si>
  <si>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</si>
  <si>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</si>
  <si>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</si>
  <si>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</si>
  <si>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</si>
  <si>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</si>
  <si>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</si>
  <si>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</si>
  <si>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</si>
  <si>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</si>
  <si>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</si>
  <si>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</si>
  <si>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</si>
  <si>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</si>
  <si>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</si>
  <si>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</si>
  <si>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</si>
  <si>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</si>
  <si>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</si>
  <si>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</si>
  <si>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</si>
  <si>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</si>
  <si>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</si>
  <si>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</si>
  <si>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</si>
  <si>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</si>
  <si>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</si>
  <si>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</si>
  <si>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</si>
  <si>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</si>
  <si>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</si>
  <si>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</si>
  <si>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</si>
  <si>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</si>
  <si>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</si>
  <si>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</si>
  <si>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</si>
  <si>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</si>
  <si>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</si>
  <si>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</si>
  <si>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</si>
  <si>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</si>
  <si>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</si>
  <si>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</si>
  <si>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</si>
  <si>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</si>
  <si>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</si>
  <si>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</si>
  <si>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</si>
  <si>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</si>
  <si>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</si>
  <si>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</si>
  <si>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</si>
  <si>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</si>
  <si>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</si>
  <si>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</si>
  <si>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</si>
  <si>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</si>
  <si>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</si>
  <si>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</si>
  <si>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</si>
  <si>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</si>
  <si>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</si>
  <si>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</si>
  <si>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</si>
  <si>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</si>
  <si>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</si>
  <si>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</si>
  <si>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</si>
  <si>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</si>
  <si>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</si>
  <si>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</si>
  <si>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</si>
  <si>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</si>
  <si>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</si>
  <si>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</si>
  <si>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</si>
  <si>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</si>
  <si>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</si>
  <si>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</si>
  <si>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</si>
  <si>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</si>
  <si>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</si>
  <si>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</si>
  <si>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</si>
  <si>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</si>
  <si>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</si>
  <si>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</si>
  <si>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</si>
  <si>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</si>
  <si>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</si>
  <si>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</si>
  <si>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</si>
  <si>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</si>
  <si>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</si>
  <si>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</si>
  <si>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</si>
  <si>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</si>
  <si>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</si>
  <si>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</si>
  <si>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</si>
  <si>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</si>
  <si>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</si>
  <si>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</si>
  <si>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</si>
  <si>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</si>
  <si>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</si>
  <si>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</si>
  <si>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</si>
  <si>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</si>
  <si>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</si>
  <si>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</si>
  <si>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</si>
  <si>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</si>
  <si>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</si>
  <si>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</si>
  <si>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</si>
  <si>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</si>
  <si>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</si>
  <si>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</si>
  <si>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</si>
  <si>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</si>
  <si>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</si>
  <si>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</si>
  <si>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</si>
  <si>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</si>
  <si>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</si>
  <si>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</si>
  <si>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</si>
  <si>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</si>
  <si>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</si>
  <si>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</si>
  <si>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</si>
  <si>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</si>
  <si>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</si>
  <si>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</si>
  <si>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</si>
  <si>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</si>
  <si>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</si>
  <si>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</si>
  <si>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</si>
  <si>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</si>
  <si>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</si>
  <si>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</si>
  <si>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</si>
  <si>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</si>
  <si>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</si>
  <si>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</si>
  <si>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</si>
  <si>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</si>
  <si>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</si>
  <si>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</si>
  <si>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</si>
  <si>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</si>
  <si>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</si>
  <si>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</si>
  <si>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</si>
  <si>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</si>
  <si>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</si>
  <si>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</si>
  <si>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</si>
  <si>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</si>
  <si>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</si>
  <si>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</si>
  <si>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</si>
  <si>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</si>
  <si>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</si>
  <si>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</si>
  <si>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</si>
  <si>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</si>
  <si>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</si>
  <si>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</si>
  <si>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</si>
  <si>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</si>
  <si>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</si>
  <si>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</si>
  <si>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</si>
  <si>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</si>
  <si>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</si>
  <si>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</si>
  <si>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</si>
  <si>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</si>
  <si>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</si>
  <si>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</si>
  <si>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</si>
  <si>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</si>
  <si>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</si>
  <si>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</si>
  <si>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</si>
  <si>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</si>
  <si>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</si>
  <si>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</si>
  <si>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</si>
  <si>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</si>
  <si>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</si>
  <si>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</si>
  <si>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</si>
  <si>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</si>
  <si>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</si>
  <si>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</si>
  <si>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</si>
  <si>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</si>
  <si>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</si>
  <si>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</si>
  <si>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</si>
  <si>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</si>
  <si>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</si>
  <si>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</si>
  <si>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</si>
  <si>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</si>
  <si>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</si>
  <si>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</si>
  <si>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</si>
  <si>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</si>
  <si>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</si>
  <si>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</si>
  <si>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</si>
  <si>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</si>
  <si>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</si>
  <si>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</si>
  <si>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</si>
  <si>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</si>
  <si>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</si>
  <si>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</si>
  <si>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</si>
  <si>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</si>
  <si>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</si>
  <si>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</si>
  <si>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</si>
  <si>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</si>
  <si>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</si>
  <si>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</si>
  <si>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</si>
  <si>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</si>
  <si>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</si>
  <si>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</si>
  <si>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</si>
  <si>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</si>
  <si>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</si>
  <si>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</si>
  <si>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</si>
  <si>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</si>
  <si>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</si>
  <si>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</si>
  <si>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</si>
  <si>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</si>
  <si>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</si>
  <si>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</si>
  <si>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</si>
  <si>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</si>
  <si>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</si>
  <si>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</si>
  <si>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</si>
  <si>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</si>
  <si>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</si>
  <si>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</si>
  <si>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</si>
  <si>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</si>
  <si>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</si>
  <si>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</si>
  <si>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</si>
  <si>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</si>
  <si>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</si>
  <si>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</si>
  <si>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</si>
  <si>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</si>
  <si>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</si>
  <si>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</si>
  <si>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</si>
  <si>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</si>
  <si>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</si>
  <si>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</si>
  <si>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</si>
  <si>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</si>
  <si>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</si>
  <si>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</si>
  <si>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</si>
  <si>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</si>
  <si>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</si>
  <si>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</si>
  <si>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</si>
  <si>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</si>
  <si>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</si>
  <si>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</si>
  <si>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</si>
  <si>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</si>
  <si>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</si>
  <si>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</si>
  <si>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</si>
  <si>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</si>
  <si>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</si>
  <si>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</si>
  <si>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</si>
  <si>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</si>
  <si>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</si>
  <si>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</si>
  <si>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</si>
  <si>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</si>
  <si>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</si>
  <si>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</si>
  <si>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</si>
  <si>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</si>
  <si>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</si>
  <si>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</si>
  <si>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</si>
  <si>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</si>
  <si>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</si>
  <si>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</si>
  <si>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</si>
  <si>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</si>
  <si>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</si>
  <si>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</si>
  <si>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</si>
  <si>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</si>
  <si>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</si>
  <si>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</si>
  <si>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</si>
  <si>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</si>
  <si>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</si>
  <si>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</si>
  <si>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</si>
  <si>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</si>
  <si>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</si>
  <si>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</si>
  <si>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</si>
  <si>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</si>
  <si>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</si>
  <si>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</si>
  <si>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</si>
  <si>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</si>
  <si>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</si>
  <si>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</si>
  <si>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</si>
  <si>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</si>
  <si>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</si>
  <si>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</si>
  <si>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</si>
  <si>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</si>
  <si>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</si>
  <si>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</si>
  <si>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</si>
  <si>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</si>
  <si>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</si>
  <si>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</si>
  <si>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</si>
  <si>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</si>
  <si>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</si>
  <si>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</si>
  <si>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</si>
  <si>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</si>
  <si>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</si>
  <si>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</si>
  <si>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</si>
  <si>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</si>
  <si>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</si>
  <si>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</si>
  <si>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</si>
  <si>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</si>
  <si>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</si>
  <si>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</si>
  <si>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</si>
  <si>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</si>
  <si>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</si>
  <si>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</si>
  <si>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</si>
  <si>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</si>
  <si>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</si>
  <si>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</si>
  <si>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</si>
  <si>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</si>
  <si>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</si>
  <si>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</si>
  <si>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</si>
  <si>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</si>
  <si>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</si>
  <si>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</si>
  <si>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</si>
  <si>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</si>
  <si>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</si>
  <si>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</si>
  <si>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</si>
  <si>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</si>
  <si>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</si>
  <si>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</si>
  <si>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</si>
  <si>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</si>
  <si>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</si>
  <si>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</si>
  <si>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</si>
  <si>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</si>
  <si>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</si>
  <si>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</si>
  <si>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</si>
  <si>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</si>
  <si>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</si>
  <si>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</si>
  <si>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</si>
  <si>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</si>
  <si>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</si>
  <si>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</si>
  <si>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</si>
  <si>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</si>
  <si>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</si>
  <si>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</si>
  <si>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</si>
  <si>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</si>
  <si>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</si>
  <si>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</si>
  <si>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</si>
  <si>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</si>
  <si>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</si>
  <si>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</si>
  <si>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</si>
  <si>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</si>
  <si>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</si>
  <si>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</si>
  <si>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</si>
  <si>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</si>
  <si>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</si>
  <si>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</si>
  <si>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</si>
  <si>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</si>
  <si>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</si>
  <si>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</si>
  <si>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</si>
  <si>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</si>
  <si>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</si>
  <si>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</si>
  <si>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</si>
  <si>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</si>
  <si>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</si>
  <si>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</si>
  <si>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</si>
  <si>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</si>
  <si>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</si>
  <si>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</si>
  <si>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</si>
  <si>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</si>
  <si>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</si>
  <si>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</si>
  <si>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</si>
  <si>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</si>
  <si>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</si>
  <si>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</si>
  <si>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</si>
  <si>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</si>
  <si>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</si>
  <si>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</si>
  <si>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</si>
  <si>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</si>
  <si>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</si>
  <si>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</si>
  <si>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</si>
  <si>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</si>
  <si>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</si>
  <si>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</si>
  <si>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</si>
  <si>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</si>
  <si>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</si>
  <si>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</si>
  <si>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</si>
  <si>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</si>
  <si>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</si>
  <si>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</si>
  <si>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</si>
  <si>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</si>
  <si>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</si>
  <si>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</si>
  <si>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</si>
  <si>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</si>
  <si>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</si>
  <si>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</si>
  <si>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</si>
  <si>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</si>
  <si>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</si>
  <si>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</si>
  <si>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</si>
  <si>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</si>
  <si>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</si>
  <si>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</si>
  <si>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</si>
  <si>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</si>
  <si>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</si>
  <si>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</si>
  <si>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</si>
  <si>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</si>
  <si>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</si>
  <si>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</si>
  <si>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</si>
  <si>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</si>
  <si>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</si>
  <si>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</si>
  <si>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</si>
  <si>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</si>
  <si>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</si>
  <si>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</si>
  <si>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</si>
  <si>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</si>
  <si>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</si>
  <si>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</si>
  <si>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</si>
  <si>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</si>
  <si>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</si>
  <si>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</si>
  <si>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</si>
  <si>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</si>
  <si>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</si>
  <si>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</si>
  <si>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</si>
  <si>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</si>
  <si>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</si>
  <si>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</si>
  <si>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</si>
  <si>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</si>
  <si>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</si>
  <si>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</si>
  <si>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</si>
  <si>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</si>
  <si>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</si>
  <si>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</si>
  <si>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</si>
  <si>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</si>
  <si>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</si>
  <si>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</si>
  <si>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</si>
  <si>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</si>
  <si>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</si>
  <si>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</si>
  <si>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</si>
  <si>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</si>
  <si>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</si>
  <si>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</si>
  <si>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</si>
  <si>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</si>
  <si>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</si>
  <si>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</si>
  <si>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</si>
  <si>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</si>
  <si>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</si>
  <si>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</si>
  <si>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</si>
  <si>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</si>
  <si>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</si>
  <si>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</si>
  <si>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</si>
  <si>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</si>
  <si>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</si>
  <si>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</si>
  <si>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</si>
  <si>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</si>
  <si>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</si>
  <si>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</si>
  <si>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</si>
  <si>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</si>
  <si>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</si>
  <si>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</si>
  <si>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</si>
  <si>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</si>
  <si>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</si>
  <si>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</si>
  <si>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</si>
  <si>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</si>
  <si>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</si>
  <si>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</si>
  <si>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</si>
  <si>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</si>
  <si>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</si>
  <si>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</si>
  <si>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</si>
  <si>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</si>
  <si>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</si>
  <si>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</si>
  <si>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</si>
  <si>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</si>
  <si>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</si>
  <si>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</si>
  <si>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</si>
  <si>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</si>
  <si>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</si>
  <si>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</si>
  <si>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</si>
  <si>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</si>
  <si>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</si>
  <si>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</si>
  <si>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</si>
  <si>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</si>
  <si>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</si>
  <si>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</si>
  <si>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</si>
  <si>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</si>
  <si>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</si>
  <si>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</si>
  <si>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</si>
  <si>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</si>
  <si>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</si>
  <si>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</si>
  <si>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</si>
  <si>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</si>
  <si>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</si>
  <si>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</si>
  <si>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</si>
  <si>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</si>
  <si>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</si>
  <si>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</si>
  <si>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</si>
  <si>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</si>
  <si>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</si>
  <si>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</si>
  <si>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</si>
  <si>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</si>
  <si>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</si>
  <si>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</si>
  <si>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</si>
  <si>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</si>
  <si>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</si>
  <si>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</si>
  <si>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</si>
  <si>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</si>
  <si>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</si>
  <si>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</si>
  <si>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</si>
  <si>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</si>
  <si>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</si>
  <si>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</si>
  <si>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</si>
  <si>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</si>
  <si>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</si>
  <si>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</si>
  <si>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</si>
  <si>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</si>
  <si>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</si>
  <si>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</si>
  <si>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</si>
  <si>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</si>
  <si>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</si>
  <si>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</si>
  <si>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</si>
  <si>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</si>
  <si>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</si>
  <si>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</si>
  <si>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</si>
  <si>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</si>
  <si>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</si>
  <si>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</si>
  <si>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</si>
  <si>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</si>
  <si>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</si>
  <si>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</si>
  <si>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</si>
  <si>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</si>
  <si>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</si>
  <si>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</si>
  <si>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</si>
  <si>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</si>
  <si>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</si>
  <si>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</si>
  <si>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</si>
  <si>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</si>
  <si>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</si>
  <si>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</si>
  <si>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</si>
  <si>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</si>
  <si>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</si>
  <si>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</si>
  <si>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</si>
  <si>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</si>
  <si>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</si>
  <si>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</si>
  <si>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</si>
  <si>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</si>
  <si>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</si>
  <si>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</si>
  <si>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</si>
  <si>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</si>
  <si>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</si>
  <si>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</si>
  <si>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</si>
  <si>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</si>
  <si>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</si>
  <si>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</si>
  <si>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</si>
  <si>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</si>
  <si>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</si>
  <si>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</si>
  <si>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</si>
  <si>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</si>
  <si>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</si>
  <si>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</si>
  <si>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</si>
  <si>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</si>
  <si>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</si>
  <si>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</si>
  <si>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</si>
  <si>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</si>
  <si>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</si>
  <si>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</si>
  <si>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</si>
  <si>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</si>
  <si>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</si>
  <si>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</si>
  <si>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</si>
  <si>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</si>
  <si>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</si>
  <si>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</si>
  <si>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</si>
  <si>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</si>
  <si>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</si>
  <si>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</si>
  <si>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</si>
  <si>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</si>
  <si>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</si>
  <si>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</si>
  <si>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</si>
  <si>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</si>
  <si>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</si>
  <si>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</si>
  <si>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</si>
  <si>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</si>
  <si>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</si>
  <si>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</si>
  <si>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</si>
  <si>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</si>
  <si>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</si>
  <si>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</si>
  <si>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</si>
  <si>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</si>
  <si>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</si>
  <si>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</si>
  <si>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</si>
  <si>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</si>
  <si>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</si>
  <si>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</si>
  <si>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</si>
  <si>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</si>
  <si>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</si>
  <si>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</si>
  <si>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</si>
  <si>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</si>
  <si>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</si>
  <si>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</si>
  <si>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</si>
  <si>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</si>
  <si>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</si>
  <si>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</si>
  <si>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</si>
  <si>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</si>
  <si>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</si>
  <si>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</si>
  <si>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</si>
  <si>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</si>
  <si>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</si>
  <si>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</si>
  <si>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</si>
  <si>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</si>
  <si>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</si>
  <si>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</si>
  <si>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</si>
  <si>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</si>
  <si>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</si>
  <si>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</si>
  <si>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</si>
  <si>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</si>
  <si>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</si>
  <si>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</si>
  <si>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</si>
  <si>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</si>
  <si>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</si>
  <si>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</si>
  <si>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</si>
  <si>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</si>
  <si>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</si>
  <si>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</si>
  <si>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</si>
  <si>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</si>
  <si>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</si>
  <si>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</si>
  <si>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</si>
  <si>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</si>
  <si>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</si>
  <si>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</si>
  <si>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</si>
  <si>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</si>
  <si>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</si>
  <si>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</si>
  <si>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</si>
  <si>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</si>
  <si>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</si>
  <si>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</si>
  <si>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</si>
  <si>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</si>
  <si>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</si>
  <si>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</si>
  <si>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</si>
  <si>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</si>
  <si>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</si>
  <si>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</si>
  <si>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</si>
  <si>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</si>
  <si>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</si>
  <si>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</si>
  <si>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</si>
  <si>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</si>
  <si>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</si>
  <si>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</si>
  <si>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</si>
  <si>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</si>
  <si>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</si>
  <si>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</si>
  <si>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</si>
  <si>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</si>
  <si>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</si>
  <si>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</si>
  <si>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</si>
  <si>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</si>
  <si>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</si>
  <si>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</si>
  <si>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</si>
  <si>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</si>
  <si>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</si>
  <si>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</si>
  <si>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</si>
  <si>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</si>
  <si>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</si>
  <si>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</si>
  <si>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</si>
  <si>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</si>
  <si>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</si>
  <si>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</si>
  <si>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</si>
  <si>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</si>
  <si>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</si>
  <si>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</si>
  <si>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</si>
  <si>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</si>
  <si>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</si>
  <si>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</si>
  <si>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</si>
  <si>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</si>
  <si>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</si>
  <si>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</si>
  <si>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</si>
  <si>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</si>
  <si>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</si>
  <si>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</si>
  <si>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</si>
  <si>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</si>
  <si>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</si>
  <si>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</si>
  <si>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</si>
  <si>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</si>
  <si>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</si>
  <si>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</si>
  <si>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</si>
  <si>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</si>
  <si>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</si>
  <si>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</si>
  <si>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</si>
  <si>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</si>
  <si>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</si>
  <si>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</si>
  <si>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</si>
  <si>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</si>
  <si>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</si>
  <si>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</si>
  <si>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</si>
  <si>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</si>
  <si>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</si>
  <si>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</si>
  <si>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</si>
  <si>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</si>
  <si>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</si>
  <si>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</si>
  <si>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</si>
  <si>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</si>
  <si>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</si>
  <si>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</si>
  <si>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</si>
  <si>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</si>
  <si>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</si>
  <si>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</si>
  <si>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</si>
  <si>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</si>
  <si>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</si>
  <si>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</si>
  <si>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</si>
  <si>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</si>
  <si>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</si>
  <si>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</si>
  <si>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</si>
  <si>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</si>
  <si>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</si>
  <si>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</si>
  <si>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</si>
  <si>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</si>
  <si>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</si>
  <si>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</si>
  <si>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</si>
  <si>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</si>
  <si>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</si>
  <si>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</si>
  <si>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</si>
  <si>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</si>
  <si>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</si>
  <si>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</si>
  <si>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</si>
  <si>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</si>
  <si>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</si>
  <si>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</si>
  <si>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</si>
  <si>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</si>
  <si>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</si>
  <si>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</si>
  <si>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</si>
  <si>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</si>
  <si>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</si>
  <si>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</si>
  <si>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</si>
  <si>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</si>
  <si>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</si>
  <si>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</si>
  <si>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</si>
  <si>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</si>
  <si>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</si>
  <si>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</si>
  <si>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</si>
  <si>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</si>
  <si>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</si>
  <si>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</si>
  <si>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</si>
  <si>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</si>
  <si>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</si>
  <si>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</si>
  <si>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</si>
  <si>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</si>
  <si>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</si>
  <si>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</si>
  <si>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</si>
  <si>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</si>
  <si>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</si>
  <si>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</si>
  <si>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</si>
  <si>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</si>
  <si>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</si>
  <si>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</si>
  <si>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</si>
  <si>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</si>
  <si>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</si>
  <si>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</si>
  <si>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</si>
  <si>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</si>
  <si>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</si>
  <si>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</si>
  <si>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</si>
  <si>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</si>
  <si>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</si>
  <si>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</si>
  <si>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</si>
  <si>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</si>
  <si>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</si>
  <si>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</si>
  <si>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</si>
  <si>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</si>
  <si>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</si>
  <si>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</si>
  <si>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</si>
  <si>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</si>
  <si>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</si>
  <si>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</si>
  <si>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</si>
  <si>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</si>
  <si>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</si>
  <si>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</si>
  <si>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</si>
  <si>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</si>
  <si>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</si>
  <si>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</si>
  <si>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</si>
  <si>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</si>
  <si>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</si>
  <si>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</si>
  <si>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</si>
  <si>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</si>
  <si>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</si>
  <si>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</si>
  <si>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</si>
  <si>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</si>
  <si>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</si>
  <si>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</si>
  <si>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</si>
  <si>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</si>
  <si>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</si>
  <si>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</si>
  <si>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</si>
  <si>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</si>
  <si>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</si>
  <si>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</si>
  <si>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</si>
  <si>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</si>
  <si>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</si>
  <si>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</si>
  <si>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</si>
  <si>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</si>
  <si>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</si>
  <si>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</si>
  <si>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</si>
  <si>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</si>
  <si>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</si>
  <si>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</si>
  <si>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</si>
  <si>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</si>
  <si>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</si>
  <si>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</si>
  <si>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</si>
  <si>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</si>
  <si>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</si>
  <si>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</si>
  <si>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</si>
  <si>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</si>
  <si>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</si>
  <si>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</si>
  <si>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</si>
  <si>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</si>
  <si>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</si>
  <si>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</si>
  <si>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</si>
  <si>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</si>
  <si>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</si>
  <si>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</si>
  <si>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</si>
  <si>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</si>
  <si>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</si>
  <si>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</si>
  <si>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</si>
  <si>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</si>
  <si>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</si>
  <si>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</si>
  <si>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</si>
  <si>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</si>
  <si>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</si>
  <si>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</si>
  <si>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</si>
  <si>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</si>
  <si>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</si>
  <si>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</si>
  <si>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</si>
  <si>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</si>
  <si>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</si>
  <si>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</si>
  <si>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</si>
  <si>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</si>
  <si>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</si>
  <si>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</si>
  <si>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</si>
  <si>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</si>
  <si>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</si>
  <si>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</si>
  <si>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</si>
  <si>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</si>
  <si>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</si>
  <si>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</si>
  <si>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</si>
  <si>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</si>
  <si>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</si>
  <si>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</si>
  <si>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</si>
  <si>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</si>
  <si>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</si>
  <si>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</si>
  <si>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</si>
  <si>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</si>
  <si>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</si>
  <si>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</si>
  <si>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</si>
  <si>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</si>
  <si>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</si>
  <si>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</si>
  <si>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</si>
  <si>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</si>
  <si>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</si>
  <si>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</si>
  <si>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</si>
  <si>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</si>
  <si>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</si>
  <si>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</si>
  <si>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</si>
  <si>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</si>
  <si>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</si>
  <si>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</si>
  <si>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</si>
  <si>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</si>
  <si>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</si>
  <si>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</si>
  <si>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</si>
  <si>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</si>
  <si>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</si>
  <si>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</si>
  <si>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</si>
  <si>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</si>
  <si>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</si>
  <si>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</si>
  <si>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</si>
  <si>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</si>
  <si>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</si>
  <si>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</si>
  <si>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</si>
  <si>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</si>
  <si>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</si>
  <si>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</si>
  <si>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</si>
  <si>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</si>
  <si>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</si>
  <si>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</si>
  <si>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</si>
  <si>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</si>
  <si>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</si>
  <si>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</si>
  <si>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</si>
  <si>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</si>
  <si>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</si>
  <si>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</si>
  <si>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</si>
  <si>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</si>
  <si>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</si>
  <si>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</si>
  <si>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</si>
  <si>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</si>
  <si>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</si>
  <si>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</si>
  <si>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</si>
  <si>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</si>
  <si>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</si>
  <si>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</si>
  <si>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</si>
  <si>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</si>
  <si>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</si>
  <si>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</si>
  <si>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</si>
  <si>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</si>
  <si>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</si>
  <si>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</si>
  <si>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</si>
  <si>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</si>
  <si>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</si>
  <si>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</si>
  <si>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</si>
  <si>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</si>
  <si>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</si>
  <si>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</si>
  <si>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</si>
  <si>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</si>
  <si>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</si>
  <si>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</si>
  <si>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</si>
  <si>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</si>
  <si>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</si>
  <si>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</si>
  <si>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</si>
  <si>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</si>
  <si>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</si>
  <si>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</si>
  <si>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</si>
  <si>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</si>
  <si>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</si>
  <si>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</si>
  <si>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</si>
  <si>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</si>
  <si>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</si>
  <si>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</si>
  <si>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</si>
  <si>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</si>
  <si>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</si>
  <si>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</si>
  <si>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</si>
  <si>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</si>
  <si>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</si>
  <si>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</si>
  <si>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</si>
  <si>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</si>
  <si>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</si>
  <si>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</si>
  <si>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</si>
  <si>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</si>
  <si>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</si>
  <si>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</si>
  <si>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</si>
  <si>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</si>
  <si>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</si>
  <si>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</si>
  <si>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</si>
  <si>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</si>
  <si>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</si>
  <si>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</si>
  <si>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</si>
  <si>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</si>
  <si>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</si>
  <si>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</si>
  <si>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</si>
  <si>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</si>
  <si>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</si>
  <si>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</si>
  <si>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</si>
  <si>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</si>
  <si>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</si>
  <si>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</si>
  <si>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</si>
  <si>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</si>
  <si>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</si>
  <si>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</si>
  <si>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</si>
  <si>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</si>
  <si>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</si>
  <si>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</si>
  <si>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</si>
  <si>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</si>
  <si>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</si>
  <si>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</si>
  <si>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</si>
  <si>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</si>
  <si>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</si>
  <si>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</si>
  <si>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</si>
  <si>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</si>
  <si>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</si>
  <si>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</si>
  <si>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</si>
  <si>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</si>
  <si>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</si>
  <si>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</si>
  <si>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</si>
  <si>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</si>
  <si>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</si>
  <si>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</si>
  <si>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</si>
  <si>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</si>
  <si>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</si>
  <si>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</si>
  <si>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</si>
  <si>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</si>
  <si>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</si>
  <si>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</si>
  <si>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</si>
  <si>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</si>
  <si>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</si>
  <si>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</si>
  <si>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</si>
  <si>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</si>
  <si>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</si>
  <si>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</si>
  <si>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</si>
  <si>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</si>
  <si>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</si>
  <si>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</si>
  <si>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</si>
  <si>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</si>
  <si>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</si>
  <si>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</si>
  <si>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</si>
  <si>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</si>
  <si>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</si>
  <si>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</si>
  <si>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</si>
  <si>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</si>
  <si>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</si>
  <si>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</si>
  <si>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</si>
  <si>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</si>
  <si>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</si>
  <si>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</si>
  <si>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</si>
  <si>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</si>
  <si>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</si>
  <si>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</si>
  <si>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</si>
  <si>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</si>
  <si>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</si>
  <si>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</si>
  <si>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</si>
  <si>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</si>
  <si>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</si>
  <si>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</si>
  <si>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</si>
  <si>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</si>
  <si>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</si>
  <si>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</si>
  <si>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</si>
  <si>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</si>
  <si>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</si>
  <si>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</si>
  <si>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</si>
  <si>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</si>
  <si>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</si>
  <si>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</si>
  <si>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</si>
  <si>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</si>
  <si>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</si>
  <si>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</si>
  <si>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</si>
  <si>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</si>
  <si>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</si>
  <si>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</si>
  <si>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</si>
  <si>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</si>
  <si>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</si>
  <si>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</si>
  <si>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</si>
  <si>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</si>
  <si>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</si>
  <si>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</si>
  <si>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</si>
  <si>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</si>
  <si>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</si>
  <si>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</si>
  <si>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</si>
  <si>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</si>
  <si>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</si>
  <si>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</si>
  <si>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</si>
  <si>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</si>
  <si>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</si>
  <si>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</si>
  <si>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</si>
  <si>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</si>
  <si>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</si>
  <si>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</si>
  <si>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</si>
  <si>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</si>
  <si>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</si>
  <si>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</si>
  <si>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</si>
  <si>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</si>
  <si>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</si>
  <si>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</si>
  <si>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</si>
  <si>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</si>
  <si>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</si>
  <si>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</si>
  <si>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</si>
  <si>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</si>
  <si>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</si>
  <si>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</si>
  <si>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</si>
  <si>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</si>
  <si>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</si>
  <si>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</si>
  <si>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</si>
  <si>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</si>
  <si>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</si>
  <si>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</si>
  <si>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</si>
  <si>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</si>
  <si>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</si>
  <si>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</si>
  <si>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</si>
  <si>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</si>
  <si>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</si>
  <si>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</si>
  <si>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</si>
  <si>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</si>
  <si>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</si>
  <si>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</si>
  <si>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</si>
  <si>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</si>
  <si>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</si>
  <si>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</si>
  <si>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</si>
  <si>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</si>
  <si>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</si>
  <si>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</si>
  <si>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</si>
  <si>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</si>
  <si>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</si>
  <si>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</si>
  <si>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</si>
  <si>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</si>
  <si>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</si>
  <si>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</si>
  <si>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</si>
  <si>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</si>
  <si>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</si>
  <si>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</si>
  <si>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</si>
  <si>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</si>
  <si>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</si>
  <si>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</si>
  <si>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</si>
  <si>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</si>
  <si>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</si>
  <si>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</si>
  <si>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</si>
  <si>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</si>
  <si>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</si>
  <si>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</si>
  <si>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</si>
  <si>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</si>
  <si>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</si>
  <si>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</si>
  <si>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</si>
  <si>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</si>
  <si>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</si>
  <si>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</si>
  <si>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</si>
  <si>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</si>
  <si>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</si>
  <si>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</si>
  <si>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</si>
  <si>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</si>
  <si>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</si>
  <si>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</si>
  <si>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</si>
  <si>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</si>
  <si>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</si>
  <si>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</si>
  <si>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</si>
  <si>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</si>
  <si>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</si>
  <si>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</si>
  <si>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</si>
  <si>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</si>
  <si>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</si>
  <si>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</si>
  <si>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</si>
  <si>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</si>
  <si>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</si>
  <si>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</si>
  <si>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</si>
  <si>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</si>
  <si>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</si>
  <si>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</si>
  <si>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</si>
  <si>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</si>
  <si>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</si>
  <si>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</si>
  <si>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</si>
  <si>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</si>
  <si>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</si>
  <si>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</si>
  <si>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</si>
  <si>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</si>
  <si>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</si>
  <si>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</si>
  <si>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</si>
  <si>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</si>
  <si>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</si>
  <si>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</si>
  <si>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</si>
  <si>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</si>
  <si>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</si>
  <si>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</si>
  <si>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</si>
  <si>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</si>
  <si>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</si>
  <si>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</si>
  <si>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</si>
  <si>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</si>
  <si>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</si>
  <si>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</si>
  <si>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</si>
  <si>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</si>
  <si>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</si>
  <si>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</si>
  <si>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</si>
  <si>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</si>
  <si>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</si>
  <si>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</si>
  <si>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</si>
  <si>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</si>
  <si>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</si>
  <si>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</si>
  <si>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</si>
  <si>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</si>
  <si>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</si>
  <si>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</si>
  <si>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</si>
  <si>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</si>
  <si>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</si>
  <si>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</si>
  <si>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</si>
  <si>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</si>
  <si>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</si>
  <si>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</si>
  <si>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</si>
  <si>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</si>
  <si>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</si>
  <si>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</si>
  <si>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</si>
  <si>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</si>
  <si>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</si>
  <si>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</si>
  <si>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</si>
  <si>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</si>
  <si>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</si>
  <si>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</si>
  <si>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</si>
  <si>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</si>
  <si>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</si>
  <si>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</si>
  <si>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</si>
  <si>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</si>
  <si>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</si>
  <si>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</si>
  <si>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</si>
  <si>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</si>
  <si>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</si>
  <si>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</si>
  <si>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</si>
  <si>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</si>
  <si>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</si>
  <si>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</si>
  <si>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</si>
  <si>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</si>
  <si>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</si>
  <si>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</si>
  <si>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</si>
  <si>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</si>
  <si>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</si>
  <si>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</si>
  <si>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</si>
  <si>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</si>
  <si>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</si>
  <si>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</si>
  <si>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</si>
  <si>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</si>
  <si>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</si>
  <si>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</si>
  <si>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</si>
  <si>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</si>
  <si>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</si>
  <si>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</si>
  <si>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</si>
  <si>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</si>
  <si>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</si>
  <si>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</si>
  <si>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</si>
  <si>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</si>
  <si>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</si>
  <si>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</si>
  <si>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</si>
  <si>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</si>
  <si>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</si>
  <si>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</si>
  <si>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</si>
  <si>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</si>
  <si>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</si>
  <si>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</si>
  <si>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</si>
  <si>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</si>
  <si>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</si>
  <si>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</si>
  <si>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</si>
  <si>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</si>
  <si>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</si>
  <si>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</si>
  <si>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</si>
  <si>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</si>
  <si>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</si>
  <si>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</si>
  <si>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</si>
  <si>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</si>
  <si>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</si>
  <si>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</si>
  <si>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</si>
  <si>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</si>
  <si>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</si>
  <si>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</si>
  <si>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</si>
  <si>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</si>
  <si>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</si>
  <si>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</si>
  <si>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</si>
  <si>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</si>
  <si>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</si>
  <si>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</si>
  <si>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</si>
  <si>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</si>
  <si>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</si>
  <si>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</si>
  <si>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</si>
  <si>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</si>
  <si>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</si>
  <si>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</si>
  <si>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</si>
  <si>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</si>
  <si>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</si>
  <si>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</si>
  <si>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</si>
  <si>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</si>
  <si>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</si>
  <si>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</si>
  <si>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</si>
  <si>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</si>
  <si>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</si>
  <si>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</si>
  <si>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</si>
  <si>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</si>
  <si>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</si>
  <si>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</si>
  <si>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</si>
  <si>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</si>
  <si>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</si>
  <si>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</si>
  <si>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</si>
  <si>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</si>
  <si>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</si>
  <si>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</si>
  <si>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</si>
  <si>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</si>
  <si>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</si>
  <si>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</si>
  <si>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</si>
  <si>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</si>
  <si>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</si>
  <si>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</si>
  <si>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</si>
  <si>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</si>
  <si>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</si>
  <si>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</si>
  <si>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</si>
  <si>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</si>
  <si>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</si>
  <si>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</si>
  <si>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</si>
  <si>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</si>
  <si>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</si>
  <si>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</si>
  <si>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</si>
  <si>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</si>
  <si>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</si>
  <si>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</si>
  <si>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</si>
  <si>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</si>
  <si>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</si>
  <si>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</si>
  <si>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</si>
  <si>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</si>
  <si>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</si>
  <si>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</si>
  <si>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</si>
  <si>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</si>
  <si>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</si>
  <si>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</si>
  <si>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</si>
  <si>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</si>
  <si>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</si>
  <si>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</si>
  <si>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</si>
  <si>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</si>
  <si>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</si>
  <si>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</si>
  <si>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</si>
  <si>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</si>
  <si>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</si>
  <si>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</si>
  <si>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</si>
  <si>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</si>
  <si>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</si>
  <si>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</si>
  <si>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</si>
  <si>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</si>
  <si>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</si>
  <si>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</si>
  <si>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</si>
  <si>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</si>
  <si>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</si>
  <si>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</si>
  <si>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</si>
  <si>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</si>
  <si>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</si>
  <si>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</si>
  <si>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</si>
  <si>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</si>
  <si>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</si>
  <si>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</si>
  <si>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</si>
  <si>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</si>
  <si>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</si>
  <si>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</si>
  <si>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</si>
  <si>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</si>
  <si>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</si>
  <si>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</si>
  <si>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</si>
  <si>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</si>
  <si>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</si>
  <si>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</si>
  <si>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</si>
  <si>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</si>
  <si>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</si>
  <si>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</si>
  <si>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</si>
  <si>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</si>
  <si>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</si>
  <si>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</si>
  <si>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</si>
  <si>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</si>
  <si>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</si>
  <si>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</si>
  <si>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</si>
  <si>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</si>
  <si>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</si>
  <si>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</si>
  <si>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</si>
  <si>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</si>
  <si>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</si>
  <si>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</si>
  <si>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</si>
  <si>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</si>
  <si>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</si>
  <si>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</si>
  <si>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</si>
  <si>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</si>
  <si>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</si>
  <si>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</si>
  <si>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</si>
  <si>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</si>
  <si>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</si>
  <si>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</si>
  <si>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</si>
  <si>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</si>
  <si>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</si>
  <si>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</si>
  <si>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</si>
  <si>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</si>
  <si>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</si>
  <si>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</si>
  <si>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</si>
  <si>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</si>
  <si>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</si>
  <si>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</si>
  <si>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</si>
  <si>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</si>
  <si>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</si>
  <si>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</si>
  <si>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</si>
  <si>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</si>
  <si>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</si>
  <si>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</si>
  <si>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</si>
  <si>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</si>
  <si>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</si>
  <si>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</si>
  <si>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</si>
  <si>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</si>
  <si>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</si>
  <si>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</si>
  <si>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</si>
  <si>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</si>
  <si>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</si>
  <si>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</si>
  <si>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</si>
  <si>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</si>
  <si>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</si>
  <si>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</si>
  <si>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</si>
  <si>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</si>
  <si>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</si>
  <si>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</si>
  <si>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</si>
  <si>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</si>
  <si>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</si>
  <si>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</si>
  <si>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</si>
  <si>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</si>
  <si>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</si>
  <si>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</si>
  <si>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</si>
  <si>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</si>
  <si>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</si>
  <si>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</si>
  <si>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</si>
  <si>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</si>
  <si>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</si>
  <si>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</si>
  <si>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</si>
  <si>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</si>
  <si>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</si>
  <si>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</si>
  <si>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</si>
  <si>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</si>
  <si>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</si>
  <si>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</si>
  <si>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</si>
  <si>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</si>
  <si>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</si>
  <si>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</si>
  <si>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</si>
  <si>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</si>
  <si>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</si>
  <si>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</si>
  <si>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</si>
  <si>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</si>
  <si>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</si>
  <si>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</si>
  <si>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</si>
  <si>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</si>
  <si>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</si>
  <si>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</si>
  <si>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</si>
  <si>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</si>
  <si>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</si>
  <si>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</si>
  <si>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</si>
  <si>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</si>
  <si>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</si>
  <si>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</si>
  <si>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</si>
  <si>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</si>
  <si>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</si>
  <si>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</si>
  <si>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</si>
  <si>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</si>
  <si>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</si>
  <si>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</si>
  <si>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</si>
  <si>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</si>
  <si>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</si>
  <si>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</si>
  <si>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</si>
  <si>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</si>
  <si>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</si>
  <si>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</si>
  <si>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</si>
  <si>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</si>
  <si>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</si>
  <si>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</si>
  <si>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</si>
  <si>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</si>
  <si>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</si>
  <si>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</si>
  <si>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</si>
  <si>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</si>
  <si>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</si>
  <si>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</si>
  <si>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</si>
  <si>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</si>
  <si>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</si>
  <si>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</si>
  <si>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</si>
  <si>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</si>
  <si>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</si>
  <si>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</si>
  <si>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</si>
  <si>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</si>
  <si>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</si>
  <si>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</si>
  <si>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</si>
  <si>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</si>
  <si>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</si>
  <si>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</si>
  <si>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</si>
  <si>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</si>
  <si>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</si>
  <si>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</si>
  <si>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</si>
  <si>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</si>
  <si>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</si>
  <si>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</si>
  <si>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</si>
  <si>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</si>
  <si>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</si>
  <si>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</si>
  <si>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</si>
  <si>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</si>
  <si>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</si>
  <si>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</si>
  <si>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</si>
  <si>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</si>
  <si>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</si>
  <si>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</si>
  <si>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</si>
  <si>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</si>
  <si>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</si>
  <si>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</si>
  <si>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</si>
  <si>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</si>
  <si>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</si>
  <si>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</si>
  <si>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</si>
  <si>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</si>
  <si>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</si>
  <si>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</si>
  <si>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</si>
  <si>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</si>
  <si>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</si>
  <si>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</si>
  <si>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</si>
  <si>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</si>
  <si>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</si>
  <si>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</si>
  <si>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</si>
  <si>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</si>
  <si>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</si>
  <si>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</si>
  <si>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</si>
  <si>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</si>
  <si>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</si>
  <si>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</si>
  <si>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</si>
  <si>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</si>
  <si>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</si>
  <si>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</si>
  <si>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</si>
  <si>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</si>
  <si>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</si>
  <si>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</si>
  <si>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</si>
  <si>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</si>
  <si>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</si>
  <si>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</si>
  <si>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</si>
  <si>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</si>
  <si>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</si>
  <si>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</si>
  <si>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</si>
  <si>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</si>
  <si>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</si>
  <si>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</si>
  <si>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</si>
  <si>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</si>
  <si>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</si>
  <si>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</si>
  <si>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</si>
  <si>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</si>
  <si>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</si>
  <si>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</si>
  <si>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</si>
  <si>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</si>
  <si>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</si>
  <si>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</si>
  <si>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</si>
  <si>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</si>
  <si>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</si>
  <si>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</si>
  <si>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</si>
  <si>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</si>
  <si>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</si>
  <si>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</si>
  <si>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</si>
  <si>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</si>
  <si>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</si>
  <si>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</si>
  <si>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</si>
  <si>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</si>
  <si>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</si>
  <si>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</si>
  <si>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</si>
  <si>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</si>
  <si>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</si>
  <si>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</si>
  <si>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</si>
  <si>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</si>
  <si>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</si>
  <si>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</si>
  <si>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</si>
  <si>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</si>
  <si>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</si>
  <si>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</si>
  <si>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</si>
  <si>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</si>
  <si>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</si>
  <si>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</si>
  <si>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</si>
  <si>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</si>
  <si>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</si>
  <si>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</si>
  <si>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</si>
  <si>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</si>
  <si>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</si>
  <si>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</si>
  <si>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</si>
  <si>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</si>
  <si>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</si>
  <si>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</si>
  <si>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</si>
  <si>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</si>
  <si>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</si>
  <si>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</si>
  <si>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</si>
  <si>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</si>
  <si>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</si>
  <si>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</si>
  <si>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</si>
  <si>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</si>
  <si>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</si>
  <si>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</si>
  <si>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</si>
  <si>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</si>
  <si>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</si>
  <si>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</si>
  <si>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</si>
  <si>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</si>
  <si>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</si>
  <si>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</si>
  <si>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</si>
  <si>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</si>
  <si>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</si>
  <si>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</si>
  <si>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</si>
  <si>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</si>
  <si>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</si>
  <si>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</si>
  <si>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</si>
  <si>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</si>
  <si>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</si>
  <si>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</si>
  <si>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</si>
  <si>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</si>
  <si>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</si>
  <si>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</si>
  <si>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</si>
  <si>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</si>
  <si>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</si>
  <si>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</si>
  <si>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</si>
  <si>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</si>
  <si>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</si>
  <si>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</si>
  <si>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</si>
  <si>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</si>
  <si>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</si>
  <si>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</si>
  <si>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</si>
  <si>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</si>
  <si>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</si>
  <si>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</si>
  <si>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</si>
  <si>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</si>
  <si>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</si>
  <si>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</si>
  <si>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</si>
  <si>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</si>
  <si>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</si>
  <si>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</si>
  <si>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</si>
  <si>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</si>
  <si>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</si>
  <si>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</si>
  <si>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</si>
  <si>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</si>
  <si>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</si>
  <si>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</si>
  <si>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</si>
  <si>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</si>
  <si>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</si>
  <si>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</si>
  <si>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</si>
  <si>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</si>
  <si>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</si>
  <si>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</si>
  <si>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</si>
  <si>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</si>
  <si>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</si>
  <si>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</si>
  <si>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</si>
  <si>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</si>
  <si>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</si>
  <si>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</si>
  <si>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</si>
  <si>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</si>
  <si>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</si>
  <si>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</si>
  <si>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</si>
  <si>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</si>
  <si>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</si>
  <si>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</si>
  <si>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</si>
  <si>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</si>
  <si>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</si>
  <si>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</si>
  <si>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</si>
  <si>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</si>
  <si>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</si>
  <si>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</si>
  <si>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</si>
  <si>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</si>
  <si>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</si>
  <si>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</si>
  <si>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</si>
  <si>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</si>
  <si>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</si>
  <si>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</si>
  <si>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</si>
  <si>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</si>
  <si>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</si>
  <si>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</si>
  <si>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</si>
  <si>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</si>
  <si>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</si>
  <si>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</si>
  <si>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</si>
  <si>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</si>
  <si>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</si>
  <si>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</si>
  <si>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</si>
  <si>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</si>
  <si>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</si>
  <si>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</si>
  <si>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</si>
  <si>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</si>
  <si>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</si>
  <si>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</si>
  <si>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</si>
  <si>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</si>
  <si>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</si>
  <si>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</si>
  <si>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</si>
  <si>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</si>
  <si>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</si>
  <si>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</si>
  <si>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</si>
  <si>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</si>
  <si>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</si>
  <si>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</si>
  <si>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</si>
  <si>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</si>
  <si>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</si>
  <si>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</si>
  <si>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</si>
  <si>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</si>
  <si>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</si>
  <si>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</si>
  <si>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</si>
  <si>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</si>
  <si>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</si>
  <si>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</si>
  <si>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</si>
  <si>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</si>
  <si>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</si>
  <si>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</si>
  <si>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</si>
  <si>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</si>
  <si>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</si>
  <si>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</si>
  <si>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</si>
  <si>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</si>
  <si>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</si>
  <si>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</si>
  <si>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</si>
  <si>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</si>
  <si>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</si>
  <si>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</si>
  <si>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</si>
  <si>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</si>
  <si>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</si>
  <si>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</si>
  <si>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</si>
  <si>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</si>
  <si>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</si>
  <si>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</si>
  <si>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</si>
  <si>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</si>
  <si>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</si>
  <si>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</si>
  <si>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</si>
  <si>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</si>
  <si>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</si>
  <si>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</si>
  <si>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</si>
  <si>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</si>
  <si>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</si>
  <si>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</si>
  <si>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</si>
  <si>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</si>
  <si>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</si>
  <si>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</si>
  <si>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</si>
  <si>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</si>
  <si>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</si>
  <si>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</si>
  <si>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</si>
  <si>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</si>
  <si>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</si>
  <si>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</si>
  <si>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</si>
  <si>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</si>
  <si>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</si>
  <si>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</si>
  <si>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</si>
  <si>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</si>
  <si>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</si>
  <si>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</si>
  <si>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</si>
  <si>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</si>
  <si>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</si>
  <si>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</si>
  <si>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</si>
  <si>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</si>
  <si>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</si>
  <si>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</si>
  <si>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</si>
  <si>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</si>
  <si>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</si>
  <si>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</si>
  <si>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</si>
  <si>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</si>
  <si>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</si>
  <si>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</si>
  <si>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</si>
  <si>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</si>
  <si>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</si>
  <si>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</si>
  <si>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</si>
  <si>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</si>
  <si>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</si>
  <si>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</si>
  <si>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</si>
  <si>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</si>
  <si>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</si>
  <si>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</si>
  <si>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</si>
  <si>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</si>
  <si>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</si>
  <si>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</si>
  <si>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</si>
  <si>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</si>
  <si>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</si>
  <si>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</si>
  <si>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</si>
  <si>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</si>
  <si>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</si>
  <si>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</si>
  <si>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</si>
  <si>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</si>
  <si>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</si>
  <si>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</si>
  <si>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</si>
  <si>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</si>
  <si>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</si>
  <si>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</si>
  <si>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</si>
  <si>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</si>
  <si>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</si>
  <si>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</si>
  <si>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</si>
  <si>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</si>
  <si>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</si>
  <si>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</si>
  <si>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</si>
  <si>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</si>
  <si>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</si>
  <si>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</si>
  <si>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</si>
  <si>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</si>
  <si>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</si>
  <si>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</si>
  <si>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</si>
  <si>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</si>
  <si>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</si>
  <si>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</si>
  <si>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</si>
  <si>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</si>
  <si>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</si>
  <si>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</si>
  <si>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</si>
  <si>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</si>
  <si>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</si>
  <si>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</si>
  <si>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</si>
  <si>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</si>
  <si>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</si>
  <si>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</si>
  <si>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</si>
  <si>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</si>
  <si>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</si>
  <si>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</si>
  <si>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</si>
  <si>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</si>
  <si>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</si>
  <si>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</si>
  <si>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</si>
  <si>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</si>
  <si>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</si>
  <si>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</si>
  <si>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</si>
  <si>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</si>
  <si>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</si>
  <si>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</si>
  <si>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</si>
  <si>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</si>
  <si>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</si>
  <si>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</si>
  <si>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</si>
  <si>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</si>
  <si>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</si>
  <si>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</si>
  <si>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</si>
  <si>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</si>
  <si>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</si>
  <si>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</si>
  <si>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</si>
  <si>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</si>
  <si>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</si>
  <si>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</si>
  <si>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</si>
  <si>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</si>
  <si>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</si>
  <si>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</si>
  <si>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</si>
  <si>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</si>
  <si>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</si>
  <si>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</si>
  <si>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</si>
  <si>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</si>
  <si>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</si>
  <si>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</si>
  <si>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</si>
  <si>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</si>
  <si>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</si>
  <si>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</si>
  <si>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</si>
  <si>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</si>
  <si>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</si>
  <si>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</si>
  <si>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</si>
  <si>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</si>
  <si>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</si>
  <si>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</si>
  <si>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</si>
  <si>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</si>
  <si>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</si>
  <si>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</si>
  <si>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</si>
  <si>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</si>
  <si>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</si>
  <si>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</si>
  <si>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</si>
  <si>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</si>
  <si>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</si>
  <si>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</si>
  <si>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</si>
  <si>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</si>
  <si>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</si>
  <si>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</si>
  <si>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</si>
  <si>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</si>
  <si>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</si>
  <si>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</si>
  <si>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</si>
  <si>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</si>
  <si>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</si>
  <si>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</si>
  <si>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</si>
  <si>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</si>
  <si>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</si>
  <si>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</si>
  <si>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</si>
  <si>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</si>
  <si>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</si>
  <si>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</si>
  <si>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</si>
  <si>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</si>
  <si>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</si>
  <si>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</si>
  <si>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</si>
  <si>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</si>
  <si>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</si>
  <si>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</si>
  <si>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</si>
  <si>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</si>
  <si>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</si>
  <si>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</si>
  <si>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</si>
  <si>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</si>
  <si>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</si>
  <si>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</si>
  <si>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</si>
  <si>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</si>
  <si>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</si>
  <si>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</si>
  <si>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</si>
  <si>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</si>
  <si>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</si>
  <si>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</si>
  <si>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</si>
  <si>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</si>
  <si>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</si>
  <si>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</si>
  <si>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</si>
  <si>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</si>
  <si>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</si>
  <si>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</si>
  <si>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</si>
  <si>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</si>
  <si>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</si>
  <si>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</si>
  <si>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</si>
  <si>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</si>
  <si>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</si>
  <si>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</si>
  <si>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</si>
  <si>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</si>
  <si>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</si>
  <si>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</si>
  <si>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</si>
  <si>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</si>
  <si>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</si>
  <si>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</si>
  <si>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</si>
  <si>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</si>
  <si>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</si>
  <si>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</si>
  <si>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</si>
  <si>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</si>
  <si>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</si>
  <si>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</si>
  <si>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</si>
  <si>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</si>
  <si>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</si>
  <si>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</si>
  <si>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</si>
  <si>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</si>
  <si>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</si>
  <si>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</si>
  <si>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</si>
  <si>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</si>
  <si>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</si>
  <si>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</si>
  <si>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</si>
  <si>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</si>
  <si>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</si>
  <si>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</si>
  <si>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</si>
  <si>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</si>
  <si>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</si>
  <si>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</si>
  <si>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</si>
  <si>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</si>
  <si>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</si>
  <si>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</si>
  <si>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</si>
  <si>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</si>
  <si>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</si>
  <si>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</si>
  <si>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</si>
  <si>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</si>
  <si>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</si>
  <si>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</si>
  <si>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</si>
  <si>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</si>
  <si>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</si>
  <si>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</si>
  <si>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</si>
  <si>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</si>
  <si>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</si>
  <si>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</si>
  <si>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</si>
  <si>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</si>
  <si>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</si>
  <si>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</si>
  <si>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</si>
  <si>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</si>
  <si>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</si>
  <si>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</si>
  <si>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</si>
  <si>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</si>
  <si>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</si>
  <si>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</si>
  <si>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</si>
  <si>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</si>
  <si>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</si>
  <si>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</si>
  <si>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</si>
  <si>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</si>
  <si>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</si>
  <si>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</si>
  <si>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</si>
  <si>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</si>
  <si>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</si>
  <si>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</si>
  <si>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</si>
  <si>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</si>
  <si>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</si>
  <si>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</si>
  <si>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</si>
  <si>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</si>
  <si>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</si>
  <si>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</si>
  <si>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</si>
  <si>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</si>
  <si>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</si>
  <si>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</si>
  <si>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</si>
  <si>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</si>
  <si>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</si>
  <si>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</si>
  <si>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</si>
  <si>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</si>
  <si>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</si>
  <si>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</si>
  <si>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</si>
  <si>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</si>
  <si>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</si>
  <si>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</si>
  <si>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</si>
  <si>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</si>
  <si>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</si>
  <si>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</si>
  <si>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</si>
  <si>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</si>
  <si>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</si>
  <si>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</si>
  <si>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</si>
  <si>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</si>
  <si>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</si>
  <si>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</si>
  <si>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</si>
  <si>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</si>
  <si>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</si>
  <si>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</si>
  <si>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</si>
  <si>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</si>
  <si>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</si>
  <si>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</si>
  <si>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</si>
  <si>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</si>
  <si>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</si>
  <si>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</si>
  <si>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</si>
  <si>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</si>
  <si>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</si>
  <si>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</si>
  <si>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</si>
  <si>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</si>
  <si>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</si>
  <si>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</si>
  <si>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</si>
  <si>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</si>
  <si>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</si>
  <si>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</si>
  <si>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</si>
  <si>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</si>
  <si>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</si>
  <si>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</si>
  <si>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</si>
  <si>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</si>
  <si>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</si>
  <si>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</si>
  <si>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</si>
  <si>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</si>
  <si>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</si>
  <si>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</si>
  <si>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</si>
  <si>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</si>
  <si>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</si>
  <si>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</si>
  <si>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</si>
  <si>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</si>
  <si>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</si>
  <si>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</si>
  <si>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</si>
  <si>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</si>
  <si>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</si>
  <si>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</si>
  <si>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</si>
  <si>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</si>
  <si>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</si>
  <si>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</si>
  <si>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</si>
  <si>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</si>
  <si>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</si>
  <si>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</si>
  <si>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</si>
  <si>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</si>
  <si>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</si>
  <si>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</si>
  <si>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</si>
  <si>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</si>
  <si>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</si>
  <si>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</si>
  <si>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</si>
  <si>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</si>
  <si>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</si>
  <si>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</si>
  <si>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</si>
  <si>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</si>
  <si>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</si>
  <si>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</si>
  <si>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</si>
  <si>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</si>
  <si>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</si>
  <si>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</si>
  <si>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</si>
  <si>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</si>
  <si>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</si>
  <si>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</si>
  <si>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</si>
  <si>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</si>
  <si>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</si>
  <si>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</si>
  <si>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</si>
  <si>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</si>
  <si>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</si>
  <si>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</si>
  <si>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</si>
  <si>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</si>
  <si>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</si>
  <si>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</si>
  <si>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</si>
  <si>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</si>
  <si>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</si>
  <si>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</si>
  <si>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</si>
  <si>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</si>
  <si>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</si>
  <si>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</si>
  <si>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</si>
  <si>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</si>
  <si>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</si>
  <si>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</si>
  <si>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</si>
  <si>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</si>
  <si>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</si>
  <si>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</si>
  <si>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</si>
  <si>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</si>
  <si>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</si>
  <si>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</si>
  <si>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</si>
  <si>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</si>
  <si>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</si>
  <si>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</si>
  <si>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</si>
  <si>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</si>
  <si>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</si>
  <si>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</si>
  <si>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</si>
  <si>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</si>
  <si>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</si>
  <si>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</si>
  <si>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</si>
  <si>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</si>
  <si>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</si>
  <si>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</si>
  <si>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</si>
  <si>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</si>
  <si>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</si>
  <si>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</si>
  <si>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</si>
  <si>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</si>
  <si>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</si>
  <si>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</si>
  <si>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</si>
  <si>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</si>
  <si>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</si>
  <si>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</si>
  <si>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</si>
  <si>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</si>
  <si>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</si>
  <si>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</si>
  <si>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</si>
  <si>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</si>
  <si>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</si>
  <si>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</si>
  <si>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</si>
  <si>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</si>
  <si>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</si>
  <si>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</si>
  <si>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</si>
  <si>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</si>
  <si>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</si>
  <si>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</si>
  <si>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</si>
  <si>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</si>
  <si>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</si>
  <si>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</si>
  <si>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</si>
  <si>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</si>
  <si>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</si>
  <si>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</si>
  <si>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</si>
  <si>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</si>
  <si>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</si>
  <si>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</si>
  <si>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</si>
  <si>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</si>
  <si>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</si>
  <si>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</si>
  <si>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</si>
  <si>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</si>
  <si>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</si>
  <si>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</si>
  <si>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</si>
  <si>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</si>
  <si>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</si>
  <si>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</si>
  <si>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</si>
  <si>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</si>
  <si>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</si>
  <si>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</si>
  <si>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</si>
  <si>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</si>
  <si>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</si>
  <si>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</si>
  <si>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</si>
  <si>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</si>
  <si>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</si>
  <si>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</si>
  <si>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</si>
  <si>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</si>
  <si>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</si>
  <si>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</si>
  <si>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</si>
  <si>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</si>
  <si>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</si>
  <si>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</si>
  <si>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</si>
  <si>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</si>
  <si>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</si>
  <si>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</si>
  <si>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</si>
  <si>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</si>
  <si>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</si>
  <si>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</si>
  <si>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</si>
  <si>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</si>
  <si>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</si>
  <si>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</si>
  <si>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</si>
  <si>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</si>
  <si>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</si>
  <si>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</si>
  <si>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</si>
  <si>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</si>
  <si>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</si>
  <si>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</si>
  <si>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</si>
  <si>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</si>
  <si>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</si>
  <si>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</si>
  <si>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</si>
  <si>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</si>
  <si>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</si>
  <si>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</si>
  <si>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</si>
  <si>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</si>
  <si>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</si>
  <si>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</si>
  <si>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</si>
  <si>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</si>
  <si>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</si>
  <si>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</si>
  <si>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</si>
  <si>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</si>
  <si>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</si>
  <si>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</si>
  <si>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</si>
  <si>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</si>
  <si>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</si>
  <si>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</si>
  <si>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</si>
  <si>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</si>
  <si>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</si>
  <si>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</si>
  <si>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</si>
  <si>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</si>
  <si>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</si>
  <si>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</si>
  <si>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</si>
  <si>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</si>
  <si>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</si>
  <si>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</si>
  <si>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</si>
  <si>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</si>
  <si>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</si>
  <si>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</si>
  <si>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</si>
  <si>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</si>
  <si>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</si>
  <si>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</si>
  <si>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</si>
  <si>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</si>
  <si>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</si>
  <si>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</si>
  <si>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</si>
  <si>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</si>
  <si>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</si>
  <si>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</si>
  <si>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</si>
  <si>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</si>
  <si>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</si>
  <si>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</si>
  <si>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</si>
  <si>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</si>
  <si>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</si>
  <si>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</si>
  <si>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</si>
  <si>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</si>
  <si>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</si>
  <si>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</si>
  <si>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</si>
  <si>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</si>
  <si>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</si>
  <si>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</si>
  <si>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</si>
  <si>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</si>
  <si>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</si>
  <si>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</si>
  <si>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</si>
  <si>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</si>
  <si>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</si>
  <si>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</si>
  <si>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</si>
  <si>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</si>
  <si>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</si>
  <si>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</si>
  <si>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</si>
  <si>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</si>
  <si>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</si>
  <si>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</si>
  <si>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</si>
  <si>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</si>
  <si>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</si>
  <si>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</si>
  <si>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</si>
  <si>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</si>
  <si>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</si>
  <si>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</si>
  <si>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</si>
  <si>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</si>
  <si>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</si>
  <si>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</si>
  <si>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</si>
  <si>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</si>
  <si>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</si>
  <si>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</si>
  <si>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</si>
  <si>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</si>
  <si>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</si>
  <si>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</si>
  <si>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</si>
  <si>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</si>
  <si>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</si>
  <si>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</si>
  <si>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</si>
  <si>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</si>
  <si>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</si>
  <si>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</si>
  <si>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</si>
  <si>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</si>
  <si>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</si>
  <si>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</si>
  <si>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</si>
  <si>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</si>
  <si>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</si>
  <si>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</si>
  <si>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</si>
  <si>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</si>
  <si>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</si>
  <si>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</si>
  <si>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</si>
  <si>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</si>
  <si>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</si>
  <si>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</si>
  <si>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</si>
  <si>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</si>
  <si>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</si>
  <si>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</si>
  <si>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</si>
  <si>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</si>
  <si>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</si>
  <si>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</si>
  <si>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</si>
  <si>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</si>
  <si>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</si>
  <si>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</si>
  <si>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</si>
  <si>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</si>
  <si>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</si>
  <si>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</si>
  <si>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</si>
  <si>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</si>
  <si>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</si>
  <si>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</si>
  <si>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</si>
  <si>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</si>
  <si>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</si>
  <si>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</si>
  <si>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</si>
  <si>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</si>
  <si>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</si>
  <si>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</si>
  <si>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</si>
  <si>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</si>
  <si>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</si>
  <si>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</si>
  <si>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</si>
  <si>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</si>
  <si>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</si>
  <si>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</si>
  <si>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</si>
  <si>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</si>
  <si>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</si>
  <si>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</si>
  <si>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</si>
  <si>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</si>
  <si>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</si>
  <si>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</si>
  <si>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</si>
  <si>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</si>
  <si>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</si>
  <si>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</si>
  <si>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</si>
  <si>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</si>
  <si>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</si>
  <si>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</si>
  <si>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</si>
  <si>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</si>
  <si>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</si>
  <si>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</si>
  <si>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</si>
  <si>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</si>
  <si>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</si>
  <si>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</si>
  <si>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</si>
  <si>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</si>
  <si>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</si>
  <si>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</si>
  <si>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</si>
  <si>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</si>
  <si>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</si>
  <si>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</si>
  <si>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</si>
  <si>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</si>
  <si>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</si>
  <si>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</si>
  <si>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</si>
  <si>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</si>
  <si>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</si>
  <si>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</si>
  <si>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</si>
  <si>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</si>
  <si>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</si>
  <si>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</si>
  <si>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</si>
  <si>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</si>
  <si>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</si>
  <si>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</si>
  <si>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</si>
  <si>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</si>
  <si>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</si>
  <si>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</si>
  <si>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</si>
  <si>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</si>
  <si>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</si>
  <si>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</si>
  <si>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</si>
  <si>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</si>
  <si>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</si>
  <si>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</si>
  <si>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</si>
  <si>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</si>
  <si>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</si>
  <si>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</si>
  <si>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</si>
  <si>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</si>
  <si>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</si>
  <si>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</si>
  <si>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</si>
  <si>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</si>
  <si>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</si>
  <si>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</si>
  <si>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</si>
  <si>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</si>
  <si>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</si>
  <si>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</si>
  <si>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</si>
  <si>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</si>
  <si>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</si>
  <si>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</si>
  <si>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</si>
  <si>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</si>
  <si>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</si>
  <si>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</si>
  <si>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</si>
  <si>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</si>
  <si>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</si>
  <si>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</si>
  <si>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</si>
  <si>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</si>
  <si>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</si>
  <si>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</si>
  <si>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</si>
  <si>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</si>
  <si>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</si>
  <si>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</si>
  <si>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</si>
  <si>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</si>
  <si>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</si>
  <si>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</si>
  <si>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</si>
  <si>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</si>
  <si>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</si>
  <si>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</si>
  <si>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</si>
  <si>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</si>
  <si>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</si>
  <si>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</si>
  <si>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</si>
  <si>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</si>
  <si>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</si>
  <si>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</si>
  <si>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</si>
  <si>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</si>
  <si>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</si>
  <si>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</si>
  <si>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</si>
  <si>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</si>
  <si>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</si>
  <si>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</si>
  <si>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</si>
  <si>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</si>
  <si>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</si>
  <si>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</si>
  <si>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</si>
  <si>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</si>
  <si>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</si>
  <si>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</si>
  <si>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</si>
  <si>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</si>
  <si>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</si>
  <si>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</si>
  <si>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</si>
  <si>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</si>
  <si>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</si>
  <si>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</si>
  <si>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</si>
  <si>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</si>
  <si>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</si>
  <si>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</si>
  <si>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</si>
  <si>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</si>
  <si>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</si>
  <si>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</si>
  <si>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</si>
  <si>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</si>
  <si>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</si>
  <si>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</si>
  <si>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</si>
  <si>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</si>
  <si>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</si>
  <si>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</si>
  <si>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</si>
  <si>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</si>
  <si>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</si>
  <si>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</si>
  <si>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</si>
  <si>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</si>
  <si>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</si>
  <si>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</si>
  <si>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</si>
  <si>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</si>
  <si>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</si>
  <si>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</si>
  <si>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</si>
  <si>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</si>
  <si>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</si>
  <si>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</si>
  <si>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</si>
  <si>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</si>
  <si>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</si>
  <si>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</si>
  <si>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</si>
  <si>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</si>
  <si>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</si>
  <si>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</si>
  <si>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</si>
  <si>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</si>
  <si>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</si>
  <si>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</si>
  <si>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</si>
  <si>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</si>
  <si>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</si>
  <si>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</si>
  <si>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</si>
  <si>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</si>
  <si>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</si>
  <si>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</si>
  <si>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</si>
  <si>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</si>
  <si>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</si>
  <si>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</si>
  <si>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</si>
  <si>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</si>
  <si>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</si>
  <si>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</si>
  <si>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</si>
  <si>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</si>
  <si>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</si>
  <si>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</si>
  <si>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</si>
  <si>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</si>
  <si>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</si>
  <si>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</si>
  <si>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</si>
  <si>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</si>
  <si>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</si>
  <si>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</si>
  <si>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</si>
  <si>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</si>
  <si>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</si>
  <si>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</si>
  <si>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</si>
  <si>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</si>
  <si>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</si>
  <si>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</si>
  <si>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</si>
  <si>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</si>
  <si>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</si>
  <si>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</si>
  <si>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</si>
  <si>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</si>
  <si>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</si>
  <si>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</si>
  <si>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</si>
  <si>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</si>
  <si>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</si>
  <si>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</si>
  <si>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</si>
  <si>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</si>
  <si>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</si>
  <si>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</si>
  <si>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</si>
  <si>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</si>
  <si>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</si>
  <si>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</si>
  <si>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</si>
  <si>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</si>
  <si>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</si>
  <si>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</si>
  <si>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</si>
  <si>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</si>
  <si>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</si>
  <si>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</si>
  <si>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</si>
  <si>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</si>
  <si>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</si>
  <si>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</si>
  <si>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</si>
  <si>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</si>
  <si>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</si>
  <si>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</si>
  <si>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</si>
  <si>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</si>
  <si>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</si>
  <si>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</si>
  <si>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</si>
  <si>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</si>
  <si>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</si>
  <si>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</si>
  <si>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</si>
  <si>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</si>
  <si>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</si>
  <si>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</si>
  <si>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</si>
  <si>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</si>
  <si>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</si>
  <si>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</si>
  <si>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</si>
  <si>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</si>
  <si>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</si>
  <si>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</si>
  <si>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</si>
  <si>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</si>
  <si>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</si>
  <si>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</si>
  <si>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</si>
  <si>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</si>
  <si>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</si>
  <si>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</si>
  <si>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</si>
  <si>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</si>
  <si>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</si>
  <si>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</si>
  <si>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</si>
  <si>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</si>
  <si>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</si>
  <si>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</si>
  <si>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</si>
  <si>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</si>
  <si>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</si>
  <si>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</si>
  <si>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</si>
  <si>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</si>
  <si>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</si>
  <si>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</si>
  <si>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</si>
  <si>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</si>
  <si>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</si>
  <si>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</si>
  <si>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</si>
  <si>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</si>
  <si>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</si>
  <si>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</si>
  <si>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</si>
  <si>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</si>
  <si>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</si>
  <si>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</si>
  <si>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</si>
  <si>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</si>
  <si>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</si>
  <si>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</si>
  <si>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</si>
  <si>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</si>
  <si>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</si>
  <si>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</si>
  <si>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</si>
  <si>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</si>
  <si>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</si>
  <si>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</si>
  <si>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</si>
  <si>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</si>
  <si>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</si>
  <si>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</si>
  <si>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</si>
  <si>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</si>
  <si>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</si>
  <si>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</si>
  <si>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</si>
  <si>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</si>
  <si>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</si>
  <si>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</si>
  <si>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</si>
  <si>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</si>
  <si>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</si>
  <si>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</si>
  <si>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</si>
  <si>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</si>
  <si>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</si>
  <si>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</si>
  <si>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</si>
  <si>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</si>
  <si>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</si>
  <si>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</si>
  <si>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</si>
  <si>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</si>
  <si>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</si>
  <si>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</si>
  <si>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</si>
  <si>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</si>
  <si>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</si>
  <si>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</si>
  <si>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</si>
  <si>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</si>
  <si>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</si>
  <si>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</si>
  <si>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</si>
  <si>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</si>
  <si>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</si>
  <si>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</si>
  <si>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</si>
  <si>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</si>
  <si>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</si>
  <si>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</si>
  <si>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</si>
  <si>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</si>
  <si>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</si>
  <si>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</si>
  <si>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</si>
  <si>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</si>
  <si>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</si>
  <si>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</si>
  <si>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</si>
  <si>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</si>
  <si>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</si>
  <si>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</si>
  <si>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</si>
  <si>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</si>
  <si>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</si>
  <si>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</si>
  <si>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</si>
  <si>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</si>
  <si>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</si>
  <si>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</si>
  <si>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</si>
  <si>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</si>
  <si>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</si>
  <si>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</si>
  <si>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</si>
  <si>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</si>
  <si>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</si>
  <si>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</si>
  <si>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</si>
  <si>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</si>
  <si>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</si>
  <si>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</si>
  <si>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</si>
  <si>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</si>
  <si>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</si>
  <si>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</si>
  <si>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</si>
  <si>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</si>
  <si>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</si>
  <si>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</si>
  <si>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</si>
  <si>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</si>
  <si>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</si>
  <si>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</si>
  <si>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</si>
  <si>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</si>
  <si>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</si>
  <si>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</si>
  <si>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</si>
  <si>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</si>
  <si>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</si>
  <si>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</si>
  <si>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</si>
  <si>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</si>
  <si>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</si>
  <si>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</si>
  <si>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</si>
  <si>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</si>
  <si>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</si>
  <si>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</si>
  <si>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</si>
  <si>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</si>
  <si>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</si>
  <si>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</si>
  <si>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</si>
  <si>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</si>
  <si>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</si>
  <si>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</si>
  <si>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</si>
  <si>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</si>
  <si>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</si>
  <si>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</si>
  <si>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</si>
  <si>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</si>
  <si>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</si>
  <si>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</si>
  <si>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</si>
  <si>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</si>
  <si>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</si>
  <si>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</si>
  <si>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</si>
  <si>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</si>
  <si>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</si>
  <si>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</si>
  <si>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</si>
  <si>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</si>
  <si>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</si>
  <si>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</si>
  <si>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</si>
  <si>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</si>
  <si>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</si>
  <si>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</si>
  <si>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</si>
  <si>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</si>
  <si>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</si>
  <si>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</si>
  <si>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</si>
  <si>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</si>
  <si>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</si>
  <si>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</si>
  <si>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</si>
  <si>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</si>
  <si>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</si>
  <si>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</si>
  <si>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</si>
  <si>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</si>
  <si>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</si>
  <si>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</si>
  <si>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</si>
  <si>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</si>
  <si>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</si>
  <si>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</si>
  <si>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</si>
  <si>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</si>
  <si>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</si>
  <si>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</si>
  <si>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</si>
  <si>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</si>
  <si>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</si>
  <si>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</si>
  <si>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</si>
  <si>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</si>
  <si>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</si>
  <si>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</si>
  <si>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</si>
  <si>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</si>
  <si>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</si>
  <si>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</si>
  <si>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</si>
  <si>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</si>
  <si>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</si>
  <si>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</si>
  <si>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</si>
  <si>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</si>
  <si>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</si>
  <si>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</si>
  <si>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</si>
  <si>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</si>
  <si>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</si>
  <si>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</si>
  <si>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</si>
  <si>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</si>
  <si>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</si>
  <si>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</si>
  <si>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</si>
  <si>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</si>
  <si>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</si>
  <si>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</si>
  <si>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</si>
  <si>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</si>
  <si>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</si>
  <si>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</si>
  <si>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</si>
  <si>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</si>
  <si>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</si>
  <si>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</si>
  <si>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</si>
  <si>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</si>
  <si>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</si>
  <si>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</si>
  <si>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</si>
  <si>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</si>
  <si>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</si>
  <si>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</si>
  <si>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</si>
  <si>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</si>
  <si>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</si>
  <si>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</si>
  <si>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</si>
  <si>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</si>
  <si>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</si>
  <si>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</si>
  <si>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</si>
  <si>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</si>
  <si>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</si>
  <si>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</si>
  <si>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</si>
  <si>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</si>
  <si>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</si>
  <si>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</si>
  <si>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</si>
  <si>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</si>
  <si>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</si>
  <si>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</si>
  <si>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</si>
  <si>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</si>
  <si>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</si>
  <si>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</si>
  <si>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</si>
  <si>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</si>
  <si>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</si>
  <si>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</si>
  <si>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</si>
  <si>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</si>
  <si>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</si>
  <si>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</si>
  <si>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</si>
  <si>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</si>
  <si>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</si>
  <si>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</si>
  <si>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</si>
  <si>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</si>
  <si>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</si>
  <si>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</si>
  <si>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</si>
  <si>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</si>
  <si>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</si>
  <si>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</si>
  <si>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</si>
  <si>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</si>
  <si>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</si>
  <si>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</si>
  <si>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</si>
  <si>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</si>
  <si>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</si>
  <si>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</si>
  <si>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</si>
  <si>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</si>
  <si>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</si>
  <si>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</si>
  <si>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</si>
  <si>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</si>
  <si>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</si>
  <si>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</si>
  <si>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</si>
  <si>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</si>
  <si>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</si>
  <si>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</si>
  <si>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</si>
  <si>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</si>
  <si>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</si>
  <si>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</si>
  <si>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</si>
  <si>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</si>
  <si>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</si>
  <si>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</si>
  <si>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</si>
  <si>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</si>
  <si>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</si>
  <si>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</si>
  <si>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</si>
  <si>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</si>
  <si>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</si>
  <si>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</si>
  <si>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</si>
  <si>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</si>
  <si>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</si>
  <si>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</si>
  <si>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</si>
  <si>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</si>
  <si>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</si>
  <si>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</si>
  <si>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</si>
  <si>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</si>
  <si>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</si>
  <si>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</si>
  <si>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</si>
  <si>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</si>
  <si>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</si>
  <si>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</si>
  <si>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</si>
  <si>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</si>
  <si>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</si>
  <si>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</si>
  <si>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</si>
  <si>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</si>
  <si>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</si>
  <si>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</si>
  <si>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</si>
  <si>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</si>
  <si>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</si>
  <si>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</si>
  <si>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</si>
  <si>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</si>
  <si>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</si>
  <si>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</si>
  <si>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</si>
  <si>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</si>
  <si>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</si>
  <si>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</si>
  <si>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</si>
  <si>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</si>
  <si>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</si>
  <si>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</si>
  <si>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</si>
  <si>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</si>
  <si>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</si>
  <si>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</si>
  <si>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</si>
  <si>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</si>
  <si>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</si>
  <si>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</si>
  <si>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</si>
  <si>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</si>
  <si>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</si>
  <si>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</si>
  <si>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</si>
  <si>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</si>
  <si>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</si>
  <si>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</si>
  <si>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</si>
  <si>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</si>
  <si>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</si>
  <si>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</si>
  <si>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</si>
  <si>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</si>
  <si>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</si>
  <si>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</si>
  <si>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</si>
  <si>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</si>
  <si>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</si>
  <si>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</si>
  <si>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</si>
  <si>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</si>
  <si>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</si>
  <si>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</si>
  <si>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</si>
  <si>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</si>
  <si>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</si>
  <si>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</si>
  <si>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</si>
  <si>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</si>
  <si>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</si>
  <si>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</si>
  <si>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</si>
  <si>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</si>
  <si>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</si>
  <si>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</si>
  <si>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</si>
  <si>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</si>
  <si>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</si>
  <si>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</si>
  <si>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</si>
  <si>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</si>
  <si>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</si>
  <si>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</si>
  <si>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</si>
  <si>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</si>
  <si>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</si>
  <si>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</si>
  <si>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</si>
  <si>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</si>
  <si>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</si>
  <si>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</si>
  <si>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</si>
  <si>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</si>
  <si>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</si>
  <si>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</si>
  <si>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</si>
  <si>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</si>
  <si>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</si>
  <si>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</si>
  <si>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</si>
  <si>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</si>
  <si>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</si>
  <si>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</si>
  <si>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</si>
  <si>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</si>
  <si>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</si>
  <si>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</si>
  <si>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</si>
  <si>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</si>
  <si>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</si>
  <si>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</si>
  <si>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</si>
  <si>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</si>
  <si>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</si>
  <si>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</si>
  <si>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</si>
  <si>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</si>
  <si>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</si>
  <si>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</si>
  <si>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</si>
  <si>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</si>
  <si>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</si>
  <si>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</si>
  <si>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</si>
  <si>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</si>
  <si>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</si>
  <si>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</si>
  <si>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</si>
  <si>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</si>
  <si>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</si>
  <si>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</si>
  <si>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</si>
  <si>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</si>
  <si>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</si>
  <si>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</si>
  <si>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</si>
  <si>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</si>
  <si>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</si>
  <si>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</si>
  <si>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</si>
  <si>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</si>
  <si>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</si>
  <si>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</si>
  <si>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</si>
  <si>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</si>
  <si>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</si>
  <si>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</si>
  <si>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</si>
  <si>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</si>
  <si>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</si>
  <si>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</si>
  <si>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</si>
  <si>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</si>
  <si>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</si>
  <si>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</si>
  <si>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</si>
  <si>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</si>
  <si>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</si>
  <si>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</si>
  <si>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</si>
  <si>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</si>
  <si>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</si>
  <si>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</si>
  <si>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</si>
  <si>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</si>
  <si>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</si>
  <si>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</si>
  <si>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</si>
  <si>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</si>
  <si>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</si>
  <si>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</si>
  <si>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</si>
  <si>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</si>
  <si>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</si>
  <si>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</si>
  <si>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</si>
  <si>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</si>
  <si>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</si>
  <si>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</si>
  <si>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</si>
  <si>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</si>
  <si>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</si>
  <si>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</si>
  <si>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</si>
  <si>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</si>
  <si>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</si>
  <si>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</si>
  <si>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</si>
  <si>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</si>
  <si>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</si>
  <si>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</si>
  <si>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</si>
  <si>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</si>
  <si>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</si>
  <si>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</si>
  <si>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</si>
  <si>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</si>
  <si>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</si>
  <si>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</si>
  <si>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</si>
  <si>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</si>
  <si>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</si>
  <si>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</si>
  <si>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</si>
  <si>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</si>
  <si>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</si>
  <si>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</si>
  <si>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</si>
  <si>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</si>
  <si>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</si>
  <si>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</si>
  <si>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</si>
  <si>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</si>
  <si>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</si>
  <si>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</si>
  <si>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</si>
  <si>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</si>
  <si>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</si>
  <si>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</si>
  <si>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</si>
  <si>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</si>
  <si>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</si>
  <si>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</si>
  <si>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</si>
  <si>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</si>
  <si>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</si>
  <si>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</si>
  <si>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</si>
  <si>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</si>
  <si>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</si>
  <si>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</si>
  <si>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</si>
  <si>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</si>
  <si>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</si>
  <si>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</si>
  <si>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</si>
  <si>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</si>
  <si>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</si>
  <si>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</si>
  <si>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</si>
  <si>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</si>
  <si>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</si>
  <si>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</si>
  <si>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</si>
  <si>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</si>
  <si>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</si>
  <si>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</si>
  <si>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</si>
  <si>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</si>
  <si>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</si>
  <si>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</si>
  <si>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</si>
  <si>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</si>
  <si>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</si>
  <si>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</si>
  <si>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</si>
  <si>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</si>
  <si>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</si>
  <si>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</si>
  <si>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</si>
  <si>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</si>
  <si>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</si>
  <si>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</si>
  <si>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</si>
  <si>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</si>
  <si>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</si>
  <si>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</si>
  <si>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</si>
  <si>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</si>
  <si>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</si>
  <si>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</si>
  <si>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</si>
  <si>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</si>
  <si>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</si>
  <si>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</si>
  <si>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</si>
  <si>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</si>
  <si>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</si>
  <si>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</si>
  <si>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</si>
  <si>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</si>
  <si>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</si>
  <si>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</si>
  <si>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</si>
  <si>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</si>
  <si>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</si>
  <si>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</si>
  <si>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</si>
  <si>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</si>
  <si>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</si>
  <si>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</si>
  <si>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</si>
  <si>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</si>
  <si>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</si>
  <si>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</si>
  <si>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</si>
  <si>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</si>
  <si>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</si>
  <si>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</si>
  <si>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</si>
  <si>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</si>
  <si>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</si>
  <si>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</si>
  <si>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</si>
  <si>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</si>
  <si>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</si>
  <si>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</si>
  <si>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</si>
  <si>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</si>
  <si>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</si>
  <si>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</si>
  <si>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</si>
  <si>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</si>
  <si>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</si>
  <si>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</si>
  <si>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</si>
  <si>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</si>
  <si>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</si>
  <si>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</si>
  <si>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</si>
  <si>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</si>
  <si>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</si>
  <si>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</si>
  <si>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</si>
  <si>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</si>
  <si>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</si>
  <si>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</si>
  <si>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</si>
  <si>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</si>
  <si>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</si>
  <si>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</si>
  <si>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</si>
  <si>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</si>
  <si>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</si>
  <si>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</si>
  <si>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</si>
  <si>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</si>
  <si>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</si>
  <si>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</si>
  <si>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</si>
  <si>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</si>
  <si>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</si>
  <si>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</si>
  <si>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</si>
  <si>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</si>
  <si>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</si>
  <si>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</si>
  <si>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</si>
  <si>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</si>
  <si>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</si>
  <si>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</si>
  <si>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</si>
  <si>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</si>
  <si>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</si>
  <si>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</si>
  <si>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</si>
  <si>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</si>
  <si>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</si>
  <si>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</si>
  <si>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</si>
  <si>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</si>
  <si>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</si>
  <si>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</si>
  <si>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</si>
  <si>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</si>
  <si>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</si>
  <si>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</si>
  <si>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</si>
  <si>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</si>
  <si>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</si>
  <si>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</si>
  <si>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</si>
  <si>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</si>
  <si>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</si>
  <si>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</si>
  <si>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</si>
  <si>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</si>
  <si>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</si>
  <si>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</si>
  <si>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</si>
  <si>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</si>
  <si>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</si>
  <si>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</si>
  <si>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</si>
  <si>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</si>
  <si>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</si>
  <si>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</si>
  <si>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</si>
  <si>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</si>
  <si>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</si>
  <si>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</si>
  <si>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</si>
  <si>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</si>
  <si>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</si>
  <si>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</si>
  <si>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</si>
  <si>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</si>
  <si>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</si>
  <si>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</si>
  <si>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</si>
  <si>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</si>
  <si>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</si>
  <si>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</si>
  <si>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</si>
  <si>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</si>
  <si>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</si>
  <si>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</si>
  <si>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</si>
  <si>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</si>
  <si>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</si>
  <si>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</si>
  <si>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</si>
  <si>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</si>
  <si>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</si>
  <si>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</si>
  <si>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</si>
  <si>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</si>
  <si>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</si>
  <si>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</si>
  <si>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</si>
  <si>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</si>
  <si>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</si>
  <si>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</si>
  <si>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</si>
  <si>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</si>
  <si>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</si>
  <si>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</si>
  <si>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</si>
  <si>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</si>
  <si>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</si>
  <si>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</si>
  <si>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</si>
  <si>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</si>
  <si>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</si>
  <si>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</si>
  <si>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</si>
  <si>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</si>
  <si>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</si>
  <si>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</si>
  <si>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</si>
  <si>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</si>
  <si>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</si>
  <si>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</si>
  <si>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</si>
  <si>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</si>
  <si>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</si>
  <si>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</si>
  <si>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</si>
  <si>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</si>
  <si>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</si>
  <si>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</si>
  <si>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</si>
  <si>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</si>
  <si>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</si>
  <si>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</si>
  <si>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</si>
  <si>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</si>
  <si>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</si>
  <si>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</si>
  <si>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</si>
  <si>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</si>
  <si>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</si>
  <si>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</si>
  <si>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</si>
  <si>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</si>
  <si>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</si>
  <si>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</si>
  <si>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</si>
  <si>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</si>
  <si>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</si>
  <si>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</si>
  <si>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</si>
  <si>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</si>
  <si>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</si>
  <si>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</si>
  <si>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</si>
  <si>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</si>
  <si>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</si>
  <si>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</si>
  <si>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</si>
  <si>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</si>
  <si>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</si>
  <si>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</si>
  <si>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</si>
  <si>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</si>
  <si>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</si>
  <si>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</si>
  <si>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</si>
  <si>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</si>
  <si>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</si>
  <si>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</si>
  <si>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</si>
  <si>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</si>
  <si>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</si>
  <si>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</si>
  <si>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</si>
  <si>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</si>
  <si>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</si>
  <si>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</si>
  <si>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</si>
  <si>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</si>
  <si>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</si>
  <si>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</si>
  <si>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</si>
  <si>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</si>
  <si>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</si>
  <si>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</si>
  <si>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</si>
  <si>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</si>
  <si>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</si>
  <si>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</si>
  <si>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</si>
  <si>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</si>
  <si>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</si>
  <si>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</si>
  <si>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</si>
  <si>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</si>
  <si>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</si>
  <si>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</si>
  <si>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</si>
  <si>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</si>
  <si>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</si>
  <si>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</si>
  <si>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</si>
  <si>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</si>
  <si>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</si>
  <si>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</si>
  <si>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</si>
  <si>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</si>
  <si>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</si>
  <si>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</si>
  <si>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</si>
  <si>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</si>
  <si>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</si>
  <si>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</si>
  <si>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</si>
  <si>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</si>
  <si>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</si>
  <si>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</si>
  <si>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</si>
  <si>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</si>
  <si>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</si>
  <si>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</si>
  <si>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</si>
  <si>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</si>
  <si>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</si>
  <si>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</si>
  <si>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</si>
  <si>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</si>
  <si>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</si>
  <si>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</si>
  <si>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</si>
  <si>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</si>
  <si>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</si>
  <si>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</si>
  <si>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</si>
  <si>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</si>
  <si>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</si>
  <si>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</si>
  <si>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</si>
  <si>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</si>
  <si>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</si>
  <si>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</si>
  <si>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</si>
  <si>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</si>
  <si>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</si>
  <si>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</si>
  <si>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</si>
  <si>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</si>
  <si>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</si>
  <si>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</si>
  <si>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</si>
  <si>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</si>
  <si>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</si>
  <si>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</si>
  <si>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</si>
  <si>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</si>
  <si>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</si>
  <si>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</si>
  <si>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</si>
  <si>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</si>
  <si>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</si>
  <si>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</si>
  <si>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</si>
  <si>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</si>
  <si>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</si>
  <si>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</si>
  <si>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</si>
  <si>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</si>
  <si>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</si>
  <si>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</si>
  <si>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</si>
  <si>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</si>
  <si>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</si>
  <si>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</si>
  <si>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</si>
  <si>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</si>
  <si>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</si>
  <si>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</si>
  <si>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</si>
  <si>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</si>
  <si>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</si>
  <si>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</si>
  <si>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</si>
  <si>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</si>
  <si>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</si>
  <si>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</si>
  <si>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</si>
  <si>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</si>
  <si>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</si>
  <si>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</si>
  <si>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</si>
  <si>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</si>
  <si>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</si>
  <si>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</si>
  <si>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</si>
  <si>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</si>
  <si>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</si>
  <si>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</si>
  <si>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</si>
  <si>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</si>
  <si>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</si>
  <si>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</si>
  <si>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</si>
  <si>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</si>
  <si>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</si>
  <si>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</si>
  <si>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</si>
  <si>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</si>
  <si>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</si>
  <si>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</si>
  <si>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</si>
  <si>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</si>
  <si>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</si>
  <si>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</si>
  <si>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</si>
  <si>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</si>
  <si>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</si>
  <si>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</si>
  <si>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</si>
  <si>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</si>
  <si>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</si>
  <si>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</si>
  <si>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</si>
  <si>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</si>
  <si>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</si>
  <si>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</si>
  <si>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</si>
  <si>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</si>
  <si>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</si>
  <si>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</si>
  <si>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</si>
  <si>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</si>
  <si>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</si>
  <si>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</si>
  <si>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</si>
  <si>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</si>
  <si>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</si>
  <si>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</si>
  <si>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</si>
  <si>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</si>
  <si>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</si>
  <si>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</si>
  <si>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</si>
  <si>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</si>
  <si>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</si>
  <si>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</si>
  <si>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</si>
  <si>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</si>
  <si>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</si>
  <si>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</si>
  <si>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</si>
  <si>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</si>
  <si>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</si>
  <si>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</si>
  <si>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</si>
  <si>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</si>
  <si>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</si>
  <si>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</si>
  <si>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</si>
  <si>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</si>
  <si>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</si>
  <si>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</si>
  <si>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</si>
  <si>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</si>
  <si>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</si>
  <si>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</si>
  <si>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</si>
  <si>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</si>
  <si>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</si>
  <si>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</si>
  <si>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</si>
  <si>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</si>
  <si>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</si>
  <si>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</si>
  <si>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</si>
  <si>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</si>
  <si>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</si>
  <si>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</si>
  <si>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</si>
  <si>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</si>
  <si>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</si>
  <si>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</si>
  <si>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</si>
  <si>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</si>
  <si>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</si>
  <si>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</si>
  <si>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</si>
  <si>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</si>
  <si>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</si>
  <si>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</si>
  <si>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</si>
  <si>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</si>
  <si>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</si>
  <si>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</si>
  <si>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</si>
  <si>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</si>
  <si>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</si>
  <si>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</si>
  <si>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</si>
  <si>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</si>
  <si>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</si>
  <si>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</si>
  <si>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</si>
  <si>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</si>
  <si>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</si>
  <si>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</si>
  <si>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</si>
  <si>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</si>
  <si>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</si>
  <si>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</si>
  <si>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</si>
  <si>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</si>
  <si>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</si>
  <si>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</si>
  <si>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</si>
  <si>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</si>
  <si>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</si>
  <si>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</si>
  <si>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</si>
  <si>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</si>
  <si>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</si>
  <si>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</si>
  <si>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</si>
  <si>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</si>
  <si>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</si>
  <si>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</si>
  <si>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</si>
  <si>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</si>
  <si>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</si>
  <si>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</si>
  <si>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</si>
  <si>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</si>
  <si>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</si>
  <si>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</si>
  <si>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</si>
  <si>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</si>
  <si>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</si>
  <si>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</si>
  <si>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</si>
  <si>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</si>
  <si>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</si>
  <si>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</si>
  <si>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</si>
  <si>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</si>
  <si>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</si>
  <si>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</si>
  <si>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</si>
  <si>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</si>
  <si>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</si>
  <si>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</si>
  <si>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</si>
  <si>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</si>
  <si>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</si>
  <si>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</si>
  <si>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</si>
  <si>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</si>
  <si>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</si>
  <si>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</si>
  <si>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</si>
  <si>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</si>
  <si>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</si>
  <si>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</si>
  <si>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</si>
  <si>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</si>
  <si>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</si>
  <si>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</si>
  <si>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</si>
  <si>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</si>
  <si>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</si>
  <si>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</si>
  <si>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</si>
  <si>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</si>
  <si>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</si>
  <si>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</si>
  <si>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</si>
  <si>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</si>
  <si>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</si>
  <si>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</si>
  <si>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</si>
  <si>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</si>
  <si>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</si>
  <si>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</si>
  <si>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</si>
  <si>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</si>
  <si>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</si>
  <si>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</si>
  <si>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</si>
  <si>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</si>
  <si>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</si>
  <si>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</si>
  <si>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</si>
  <si>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</si>
  <si>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</si>
  <si>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</si>
  <si>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</si>
  <si>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</si>
  <si>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</si>
  <si>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</si>
  <si>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</si>
  <si>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</si>
  <si>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</si>
  <si>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</si>
  <si>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</si>
  <si>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</si>
  <si>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</si>
  <si>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</si>
  <si>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</si>
  <si>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</si>
  <si>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</si>
  <si>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</si>
  <si>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</si>
  <si>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</si>
  <si>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</si>
  <si>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</si>
  <si>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</si>
  <si>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</si>
  <si>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</si>
  <si>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</si>
  <si>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</si>
  <si>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</si>
  <si>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</si>
  <si>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</si>
  <si>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</si>
  <si>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</si>
  <si>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</si>
  <si>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</si>
  <si>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</si>
  <si>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</si>
  <si>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</si>
  <si>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</si>
  <si>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</si>
  <si>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</si>
  <si>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</si>
  <si>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</si>
  <si>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</si>
  <si>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</si>
  <si>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</si>
  <si>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</si>
  <si>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</si>
  <si>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</si>
  <si>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</si>
  <si>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</si>
  <si>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</si>
  <si>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</si>
  <si>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</si>
  <si>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</si>
  <si>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</si>
  <si>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</si>
  <si>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</si>
  <si>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</si>
  <si>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</si>
  <si>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</si>
  <si>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</si>
  <si>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</si>
  <si>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</si>
  <si>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</si>
  <si>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</si>
  <si>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</si>
  <si>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</si>
  <si>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</si>
  <si>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</si>
  <si>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</si>
  <si>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</si>
  <si>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</si>
  <si>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</si>
  <si>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</si>
  <si>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</si>
  <si>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</si>
  <si>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</si>
  <si>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</si>
  <si>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</si>
  <si>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</si>
  <si>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</si>
  <si>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</si>
  <si>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</si>
  <si>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</si>
  <si>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</si>
  <si>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</si>
  <si>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</si>
  <si>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</si>
  <si>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</si>
  <si>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</si>
  <si>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</si>
  <si>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</si>
  <si>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</si>
  <si>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</si>
  <si>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</si>
  <si>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</si>
  <si>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</si>
  <si>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</si>
  <si>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</si>
  <si>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</si>
  <si>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</si>
  <si>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</si>
  <si>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</si>
  <si>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</si>
  <si>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</si>
  <si>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</si>
  <si>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</si>
  <si>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</si>
  <si>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</si>
  <si>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</si>
  <si>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</si>
  <si>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</si>
  <si>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</si>
  <si>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</si>
  <si>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</si>
  <si>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</si>
  <si>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</si>
  <si>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</si>
  <si>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</si>
  <si>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</si>
  <si>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</si>
  <si>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</si>
  <si>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</si>
  <si>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</si>
  <si>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</si>
  <si>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</si>
  <si>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</si>
  <si>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</si>
  <si>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</si>
  <si>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</si>
  <si>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</si>
  <si>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</si>
  <si>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</si>
  <si>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</si>
  <si>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</si>
  <si>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</si>
  <si>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</si>
  <si>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</si>
  <si>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</si>
  <si>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</si>
  <si>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</si>
  <si>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</si>
  <si>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</si>
  <si>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</si>
  <si>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</si>
  <si>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</si>
  <si>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</si>
  <si>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</si>
  <si>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</si>
  <si>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</si>
  <si>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</si>
  <si>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</si>
  <si>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</si>
  <si>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</si>
  <si>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</si>
  <si>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</si>
  <si>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</si>
  <si>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</si>
  <si>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</si>
  <si>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</si>
  <si>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</si>
  <si>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</si>
  <si>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</si>
  <si>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</si>
  <si>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</si>
  <si>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</si>
  <si>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</si>
  <si>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</si>
  <si>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</si>
  <si>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</si>
  <si>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</si>
  <si>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</si>
  <si>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</si>
  <si>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</si>
  <si>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</si>
  <si>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</si>
  <si>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</si>
  <si>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</si>
  <si>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</si>
  <si>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</si>
  <si>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</si>
  <si>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</si>
  <si>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</si>
  <si>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</si>
  <si>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</si>
  <si>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</si>
  <si>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</si>
  <si>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</si>
  <si>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</si>
  <si>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</si>
  <si>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</si>
  <si>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</si>
  <si>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</si>
  <si>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</si>
  <si>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</si>
  <si>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</si>
  <si>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</si>
  <si>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</si>
  <si>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</si>
  <si>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</si>
  <si>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</si>
  <si>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</si>
  <si>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</si>
  <si>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</si>
  <si>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</si>
  <si>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</si>
  <si>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</si>
  <si>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</si>
  <si>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</si>
  <si>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</si>
  <si>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</si>
  <si>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</si>
  <si>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</si>
  <si>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</si>
  <si>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</si>
  <si>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</si>
  <si>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</si>
  <si>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</si>
  <si>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</si>
  <si>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</si>
  <si>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</si>
  <si>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</si>
  <si>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</si>
  <si>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</si>
  <si>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</si>
  <si>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</si>
  <si>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</si>
  <si>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</si>
  <si>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</si>
  <si>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</si>
  <si>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</si>
  <si>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</si>
  <si>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</si>
  <si>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</si>
  <si>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</si>
  <si>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</si>
  <si>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</si>
  <si>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</si>
  <si>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</si>
  <si>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</si>
  <si>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</si>
  <si>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</si>
  <si>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</si>
  <si>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</si>
  <si>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</si>
  <si>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</si>
  <si>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</si>
  <si>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</si>
  <si>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</si>
  <si>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</si>
  <si>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</si>
  <si>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</si>
  <si>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</si>
  <si>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</si>
  <si>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</si>
  <si>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</si>
  <si>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</si>
  <si>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</si>
  <si>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</si>
  <si>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</si>
  <si>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</si>
  <si>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</si>
  <si>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</si>
  <si>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</si>
  <si>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</si>
  <si>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</si>
  <si>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</si>
  <si>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</si>
  <si>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</si>
  <si>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</si>
  <si>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</si>
  <si>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</si>
  <si>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</si>
  <si>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</si>
  <si>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</si>
  <si>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</si>
  <si>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</si>
  <si>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</si>
  <si>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</si>
  <si>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</si>
  <si>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</si>
  <si>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</si>
  <si>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</si>
  <si>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</si>
  <si>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</si>
  <si>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</si>
  <si>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</si>
  <si>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</si>
  <si>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</si>
  <si>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</si>
  <si>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</si>
  <si>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</si>
  <si>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</si>
  <si>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</si>
  <si>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</si>
  <si>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</si>
  <si>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</si>
  <si>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</si>
  <si>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</si>
  <si>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</si>
  <si>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</si>
  <si>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</si>
  <si>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</si>
  <si>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</si>
  <si>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</si>
  <si>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</si>
  <si>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</si>
  <si>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</si>
  <si>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</si>
  <si>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</si>
  <si>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</si>
  <si>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</si>
  <si>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</si>
  <si>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</si>
  <si>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</si>
  <si>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</si>
  <si>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</si>
  <si>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</si>
  <si>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</si>
  <si>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</si>
  <si>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</si>
  <si>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</si>
  <si>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</si>
  <si>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</si>
  <si>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</si>
  <si>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</si>
  <si>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</si>
  <si>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</si>
  <si>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</si>
  <si>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</si>
  <si>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</si>
  <si>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</si>
  <si>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</si>
  <si>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</si>
  <si>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</si>
  <si>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</si>
  <si>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</si>
  <si>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</si>
  <si>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</si>
  <si>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</si>
  <si>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</si>
  <si>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</si>
  <si>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</si>
  <si>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</si>
  <si>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</si>
  <si>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</si>
  <si>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</si>
  <si>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</si>
  <si>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</si>
  <si>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</si>
  <si>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</si>
  <si>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</si>
  <si>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</si>
  <si>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</si>
  <si>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</si>
  <si>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</si>
  <si>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</si>
  <si>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</si>
  <si>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</si>
  <si>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</si>
  <si>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</si>
  <si>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</si>
  <si>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</si>
  <si>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</si>
  <si>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</si>
  <si>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</si>
  <si>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</si>
  <si>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</si>
  <si>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</si>
  <si>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</si>
  <si>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</si>
  <si>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</si>
  <si>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</si>
  <si>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</si>
  <si>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</si>
  <si>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</si>
  <si>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</si>
  <si>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</si>
  <si>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</si>
  <si>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</si>
  <si>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</si>
  <si>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</si>
  <si>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</si>
  <si>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</si>
  <si>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</si>
  <si>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</si>
  <si>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</si>
  <si>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</si>
  <si>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</si>
  <si>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</si>
  <si>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</si>
  <si>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</si>
  <si>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</si>
  <si>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</si>
  <si>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</si>
  <si>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</si>
  <si>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</si>
  <si>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</si>
  <si>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</si>
  <si>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</si>
  <si>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</si>
  <si>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</si>
  <si>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</si>
  <si>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</si>
  <si>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</si>
  <si>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</si>
  <si>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</si>
  <si>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</si>
  <si>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</si>
  <si>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</si>
  <si>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</si>
  <si>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</si>
  <si>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</si>
  <si>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</si>
  <si>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</si>
  <si>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</si>
  <si>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</si>
  <si>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</si>
  <si>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</si>
  <si>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</si>
  <si>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</si>
  <si>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</si>
  <si>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</si>
  <si>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</si>
  <si>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</si>
  <si>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</si>
  <si>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</si>
  <si>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</si>
  <si>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</si>
  <si>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</si>
  <si>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</si>
  <si>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</si>
  <si>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</si>
  <si>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</si>
  <si>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</si>
  <si>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</si>
  <si>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</si>
  <si>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</si>
  <si>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</si>
  <si>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</si>
  <si>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</si>
  <si>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</si>
  <si>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</si>
  <si>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</si>
  <si>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</si>
  <si>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</si>
  <si>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</si>
  <si>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</si>
  <si>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</si>
  <si>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</si>
  <si>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</si>
  <si>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</si>
  <si>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</si>
  <si>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</si>
  <si>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</si>
  <si>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</si>
  <si>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</si>
  <si>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</si>
  <si>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</si>
  <si>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</si>
  <si>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</si>
  <si>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</si>
  <si>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</si>
  <si>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</si>
  <si>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</si>
  <si>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</si>
  <si>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</si>
  <si>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</si>
  <si>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</si>
  <si>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</si>
  <si>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</si>
  <si>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</si>
  <si>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</si>
  <si>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</si>
  <si>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</si>
  <si>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</si>
  <si>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</si>
  <si>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</si>
  <si>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</si>
  <si>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</si>
  <si>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</si>
  <si>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</si>
  <si>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</si>
  <si>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</si>
  <si>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</si>
  <si>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</si>
  <si>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</si>
  <si>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</si>
  <si>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</si>
  <si>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</si>
  <si>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</si>
  <si>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</si>
  <si>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</si>
  <si>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</si>
  <si>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</si>
  <si>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</si>
  <si>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</si>
  <si>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</si>
  <si>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</si>
  <si>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</si>
  <si>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</si>
  <si>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</si>
  <si>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</si>
  <si>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</si>
  <si>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</si>
  <si>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</si>
  <si>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</si>
  <si>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</si>
  <si>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</si>
  <si>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</si>
  <si>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</si>
  <si>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</si>
  <si>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</si>
  <si>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</si>
  <si>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</si>
  <si>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</si>
  <si>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</si>
  <si>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</si>
  <si>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</si>
  <si>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</si>
  <si>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</si>
  <si>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</si>
  <si>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</si>
  <si>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</si>
  <si>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</si>
  <si>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</si>
  <si>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</si>
  <si>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</si>
  <si>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</si>
  <si>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</si>
  <si>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</si>
  <si>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</si>
  <si>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</si>
  <si>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</si>
  <si>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</si>
  <si>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</si>
  <si>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</si>
  <si>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</si>
  <si>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</si>
  <si>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</si>
  <si>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</si>
  <si>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</si>
  <si>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</si>
  <si>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</si>
  <si>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</si>
  <si>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</si>
  <si>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</si>
  <si>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</si>
  <si>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</si>
  <si>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</si>
  <si>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</si>
  <si>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</si>
  <si>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</si>
  <si>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</si>
  <si>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</si>
  <si>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</si>
  <si>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</si>
  <si>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</si>
  <si>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</si>
  <si>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</si>
  <si>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</si>
  <si>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</si>
  <si>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</si>
  <si>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</si>
  <si>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</si>
  <si>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</si>
  <si>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</si>
  <si>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</si>
  <si>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</si>
  <si>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</si>
  <si>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</si>
  <si>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</si>
  <si>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</si>
  <si>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</si>
  <si>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</si>
  <si>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</si>
  <si>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</si>
  <si>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</si>
  <si>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</si>
  <si>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</si>
  <si>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</si>
  <si>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</si>
  <si>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</si>
  <si>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</si>
  <si>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</si>
  <si>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</si>
  <si>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</si>
  <si>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</si>
  <si>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</si>
  <si>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</si>
  <si>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</si>
  <si>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</si>
  <si>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</si>
  <si>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</si>
  <si>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</si>
  <si>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</si>
  <si>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</si>
  <si>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</si>
  <si>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</si>
  <si>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</si>
  <si>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</si>
  <si>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</si>
  <si>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</si>
  <si>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</si>
  <si>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</si>
  <si>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</si>
  <si>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</si>
  <si>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</si>
  <si>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</si>
  <si>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</si>
  <si>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</si>
  <si>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</si>
  <si>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</si>
  <si>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</si>
  <si>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</si>
  <si>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</si>
  <si>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</si>
  <si>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</si>
  <si>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</si>
  <si>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</si>
  <si>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</si>
  <si>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</si>
  <si>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</si>
  <si>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</si>
  <si>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</si>
  <si>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</si>
  <si>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</si>
  <si>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</si>
  <si>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</si>
  <si>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</si>
  <si>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</si>
  <si>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</si>
  <si>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</si>
  <si>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</si>
  <si>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</si>
  <si>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</si>
  <si>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</si>
  <si>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</si>
  <si>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</si>
  <si>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</si>
  <si>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</si>
  <si>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</si>
  <si>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</si>
  <si>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</si>
  <si>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</si>
  <si>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</si>
  <si>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</si>
  <si>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</si>
  <si>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</si>
  <si>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</si>
  <si>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</si>
  <si>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</si>
  <si>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</si>
  <si>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</si>
  <si>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</si>
  <si>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</si>
  <si>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</si>
  <si>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</si>
  <si>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</si>
  <si>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</si>
  <si>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</si>
  <si>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</si>
  <si>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</si>
  <si>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</si>
  <si>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</si>
  <si>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</si>
  <si>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</si>
  <si>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</si>
  <si>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</si>
  <si>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</si>
  <si>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</si>
  <si>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</si>
  <si>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</si>
  <si>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</si>
  <si>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</si>
  <si>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</si>
  <si>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</si>
  <si>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</si>
  <si>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</si>
  <si>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</si>
  <si>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</si>
  <si>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</si>
  <si>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</si>
  <si>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</si>
  <si>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</si>
  <si>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</si>
  <si>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</si>
  <si>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</si>
  <si>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</si>
  <si>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</si>
  <si>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</si>
  <si>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</si>
  <si>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</si>
  <si>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</si>
  <si>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</si>
  <si>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</si>
  <si>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</si>
  <si>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</si>
  <si>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</si>
  <si>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</si>
  <si>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</si>
  <si>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</si>
  <si>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</si>
  <si>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</si>
  <si>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</si>
  <si>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</si>
  <si>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</si>
  <si>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</si>
  <si>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</si>
  <si>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</si>
  <si>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</si>
  <si>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</si>
  <si>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</si>
  <si>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</si>
  <si>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</si>
  <si>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</si>
  <si>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</si>
  <si>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</si>
  <si>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</si>
  <si>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</si>
  <si>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</si>
  <si>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</si>
  <si>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</si>
  <si>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</si>
  <si>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</si>
  <si>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</si>
  <si>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</si>
  <si>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</si>
  <si>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</si>
  <si>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</si>
  <si>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</si>
  <si>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</si>
  <si>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</si>
  <si>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</si>
  <si>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</si>
  <si>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</si>
  <si>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</si>
  <si>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</si>
  <si>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</si>
  <si>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</si>
  <si>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</si>
  <si>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</si>
  <si>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</si>
  <si>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</si>
  <si>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</si>
  <si>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</si>
  <si>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</si>
  <si>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</si>
  <si>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</si>
  <si>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</si>
  <si>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</si>
  <si>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</si>
  <si>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</si>
  <si>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</si>
  <si>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</si>
  <si>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</si>
  <si>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</si>
  <si>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</si>
  <si>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</si>
  <si>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</si>
  <si>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</si>
  <si>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</si>
  <si>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</si>
  <si>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</si>
  <si>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</si>
  <si>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</si>
  <si>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</si>
  <si>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</si>
  <si>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</si>
  <si>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</si>
  <si>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</si>
  <si>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</si>
  <si>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</si>
  <si>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</si>
  <si>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</si>
  <si>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</si>
  <si>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</si>
  <si>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</si>
  <si>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</si>
  <si>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</si>
  <si>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</si>
  <si>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</si>
  <si>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</si>
  <si>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</si>
  <si>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</si>
  <si>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</si>
  <si>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</si>
  <si>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</si>
  <si>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</si>
  <si>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</si>
  <si>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</si>
  <si>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</si>
  <si>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</si>
  <si>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</si>
  <si>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</si>
  <si>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</si>
  <si>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</si>
  <si>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</si>
  <si>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</si>
  <si>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</si>
  <si>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</si>
  <si>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</si>
  <si>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</si>
  <si>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</si>
  <si>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</si>
  <si>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</si>
  <si>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</si>
  <si>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</si>
  <si>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</si>
  <si>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</si>
  <si>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</si>
  <si>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</si>
  <si>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</si>
  <si>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</si>
  <si>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</si>
  <si>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</si>
  <si>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</si>
  <si>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</si>
  <si>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</si>
  <si>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</si>
  <si>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</si>
  <si>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</si>
  <si>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</si>
  <si>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</si>
  <si>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</si>
  <si>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</si>
  <si>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</si>
  <si>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</si>
  <si>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</si>
  <si>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</si>
  <si>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</si>
  <si>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</si>
  <si>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</si>
  <si>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</si>
  <si>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</si>
  <si>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</si>
  <si>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</si>
  <si>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</si>
  <si>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</si>
  <si>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</si>
  <si>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</si>
  <si>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</si>
  <si>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</si>
  <si>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</si>
  <si>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</si>
  <si>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</si>
  <si>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</si>
  <si>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</si>
  <si>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</si>
  <si>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</si>
  <si>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</si>
  <si>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</si>
  <si>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</si>
  <si>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</si>
  <si>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</si>
  <si>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</si>
  <si>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</si>
  <si>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</si>
  <si>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</si>
  <si>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</si>
  <si>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</si>
  <si>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</si>
  <si>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</si>
  <si>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</si>
  <si>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</si>
  <si>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</si>
  <si>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</si>
  <si>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</si>
  <si>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</si>
  <si>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</si>
  <si>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</si>
  <si>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</si>
  <si>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</si>
  <si>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</si>
  <si>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</si>
  <si>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</si>
  <si>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</si>
  <si>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</si>
  <si>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</si>
  <si>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</si>
  <si>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</si>
  <si>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</si>
  <si>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</si>
  <si>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</si>
  <si>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</si>
  <si>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</si>
  <si>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</si>
  <si>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</si>
  <si>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</si>
  <si>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</si>
  <si>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</si>
  <si>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</si>
  <si>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</si>
  <si>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</si>
  <si>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</si>
  <si>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</si>
  <si>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</si>
  <si>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</si>
  <si>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</si>
  <si>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</si>
  <si>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</si>
  <si>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</si>
  <si>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</si>
  <si>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</si>
  <si>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</si>
  <si>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</si>
  <si>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</si>
  <si>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</si>
  <si>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</si>
  <si>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</si>
  <si>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</si>
  <si>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</si>
  <si>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</si>
  <si>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</si>
  <si>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</si>
  <si>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</si>
  <si>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</si>
  <si>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</si>
  <si>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</si>
  <si>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</si>
  <si>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</si>
  <si>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</si>
  <si>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</si>
  <si>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</si>
  <si>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</si>
  <si>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</si>
  <si>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</si>
  <si>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</si>
  <si>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</si>
  <si>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</si>
  <si>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</si>
  <si>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</si>
  <si>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</si>
  <si>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</si>
  <si>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</si>
  <si>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</si>
  <si>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</si>
  <si>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</si>
  <si>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</si>
  <si>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</si>
  <si>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</si>
  <si>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</si>
  <si>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</si>
  <si>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</si>
  <si>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</si>
  <si>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</si>
  <si>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</si>
  <si>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</si>
  <si>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</si>
  <si>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</si>
  <si>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</si>
  <si>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</si>
  <si>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</si>
  <si>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</si>
  <si>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</si>
  <si>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</si>
  <si>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</si>
  <si>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</si>
  <si>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</si>
  <si>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</si>
  <si>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</si>
  <si>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</si>
  <si>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</si>
  <si>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</si>
  <si>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</si>
  <si>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</si>
  <si>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</si>
  <si>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</si>
  <si>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</si>
  <si>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</si>
  <si>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</si>
  <si>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</si>
  <si>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</si>
  <si>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</si>
  <si>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</si>
  <si>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</si>
  <si>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</si>
  <si>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</si>
  <si>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</si>
  <si>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</si>
  <si>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</si>
  <si>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</si>
  <si>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</si>
  <si>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</si>
  <si>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</si>
  <si>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</si>
  <si>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</si>
  <si>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</si>
  <si>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</si>
  <si>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</si>
  <si>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</si>
  <si>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</si>
  <si>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</si>
  <si>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</si>
  <si>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</si>
  <si>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</si>
  <si>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</si>
  <si>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</si>
  <si>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</si>
  <si>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</si>
  <si>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</si>
  <si>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</si>
  <si>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</si>
  <si>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</si>
  <si>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</si>
  <si>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</si>
  <si>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</si>
  <si>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</si>
  <si>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</si>
  <si>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</si>
  <si>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</si>
  <si>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</si>
  <si>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</si>
  <si>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</si>
  <si>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</si>
  <si>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</si>
  <si>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</si>
  <si>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</si>
  <si>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</si>
  <si>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</si>
  <si>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</si>
  <si>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</si>
  <si>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</si>
  <si>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</si>
  <si>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</si>
  <si>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</si>
  <si>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</si>
  <si>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</si>
  <si>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</si>
  <si>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</si>
  <si>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</si>
  <si>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</si>
  <si>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</si>
  <si>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</si>
  <si>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</si>
  <si>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</si>
  <si>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</si>
  <si>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</si>
  <si>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</si>
  <si>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</si>
  <si>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</si>
  <si>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</si>
  <si>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</si>
  <si>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</si>
  <si>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</si>
  <si>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</si>
  <si>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</si>
  <si>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</si>
  <si>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</si>
  <si>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</si>
  <si>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</si>
  <si>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</si>
  <si>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</si>
  <si>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</si>
  <si>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</si>
  <si>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</si>
  <si>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</si>
  <si>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</si>
  <si>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</si>
  <si>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</si>
  <si>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</si>
  <si>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</si>
  <si>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</si>
  <si>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</si>
  <si>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</si>
  <si>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</si>
  <si>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</si>
  <si>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</si>
  <si>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</si>
  <si>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</si>
  <si>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</si>
  <si>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</si>
  <si>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</si>
  <si>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</si>
  <si>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</si>
  <si>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</si>
  <si>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</si>
  <si>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</si>
  <si>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</si>
  <si>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</si>
  <si>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</si>
  <si>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</si>
  <si>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</si>
  <si>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</si>
  <si>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</si>
  <si>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</si>
  <si>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</si>
  <si>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</si>
  <si>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</si>
  <si>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</si>
  <si>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</si>
  <si>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</si>
  <si>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</si>
  <si>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</si>
  <si>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</si>
  <si>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</si>
  <si>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</si>
  <si>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</si>
  <si>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</si>
  <si>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</si>
  <si>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</si>
  <si>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</si>
  <si>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</si>
  <si>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</si>
  <si>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</si>
  <si>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</si>
  <si>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</si>
  <si>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</si>
  <si>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</si>
  <si>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</si>
  <si>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</si>
  <si>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</si>
  <si>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</si>
  <si>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</si>
  <si>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</si>
  <si>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</si>
  <si>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</si>
  <si>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</si>
  <si>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</si>
  <si>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</si>
  <si>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</si>
  <si>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</si>
  <si>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</si>
  <si>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</si>
  <si>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</si>
  <si>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</si>
  <si>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</si>
  <si>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</si>
  <si>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</si>
  <si>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</si>
  <si>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</si>
  <si>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</si>
  <si>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</si>
  <si>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</si>
  <si>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</si>
  <si>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</si>
  <si>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</si>
  <si>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</si>
  <si>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</si>
  <si>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</si>
  <si>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</si>
  <si>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</si>
  <si>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</si>
  <si>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</si>
  <si>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</si>
  <si>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</si>
  <si>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</si>
  <si>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</si>
  <si>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</si>
  <si>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</si>
  <si>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</si>
  <si>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</si>
  <si>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</si>
  <si>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</si>
  <si>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</si>
  <si>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</si>
  <si>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</si>
  <si>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</si>
  <si>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</si>
  <si>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</si>
  <si>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</si>
  <si>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</si>
  <si>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</si>
  <si>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</si>
  <si>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</si>
  <si>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</si>
  <si>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</si>
  <si>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</si>
  <si>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</si>
  <si>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</si>
  <si>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</si>
  <si>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</si>
  <si>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</si>
  <si>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</si>
  <si>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</si>
  <si>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</si>
  <si>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</si>
  <si>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</si>
  <si>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</si>
  <si>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</si>
  <si>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</si>
  <si>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</si>
  <si>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</si>
  <si>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</si>
  <si>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</si>
  <si>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</si>
  <si>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</si>
  <si>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</si>
  <si>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</si>
  <si>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</si>
  <si>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</si>
  <si>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</si>
  <si>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</si>
  <si>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</si>
  <si>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</si>
  <si>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</si>
  <si>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</si>
  <si>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</si>
  <si>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</si>
  <si>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</si>
  <si>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</si>
  <si>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</si>
  <si>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</si>
  <si>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</si>
  <si>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</si>
  <si>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</si>
  <si>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</si>
  <si>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</si>
  <si>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</si>
  <si>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</si>
  <si>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</si>
  <si>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</si>
  <si>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</si>
  <si>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</si>
  <si>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</si>
  <si>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</si>
  <si>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</si>
  <si>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</si>
  <si>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</si>
  <si>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</si>
  <si>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</si>
  <si>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</si>
  <si>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</si>
  <si>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</si>
  <si>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</si>
  <si>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</si>
  <si>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</si>
  <si>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</si>
  <si>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</si>
  <si>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</si>
  <si>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</si>
  <si>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</si>
  <si>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</si>
  <si>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</si>
  <si>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</si>
  <si>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</si>
  <si>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</si>
  <si>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</si>
  <si>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</si>
  <si>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</si>
  <si>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</si>
  <si>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</si>
  <si>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</si>
  <si>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</si>
  <si>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</si>
  <si>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</si>
  <si>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</si>
  <si>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</si>
  <si>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</si>
  <si>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</si>
  <si>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</si>
  <si>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</si>
  <si>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</si>
  <si>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</si>
  <si>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</si>
  <si>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</si>
  <si>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</si>
  <si>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</si>
  <si>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</si>
  <si>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</si>
  <si>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</si>
  <si>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</si>
  <si>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</si>
  <si>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</si>
  <si>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</si>
  <si>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</si>
  <si>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</si>
  <si>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</si>
  <si>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</si>
  <si>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</si>
  <si>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</si>
  <si>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</si>
  <si>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</si>
  <si>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</si>
  <si>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</si>
  <si>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</si>
  <si>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</si>
  <si>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</si>
  <si>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</si>
  <si>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</si>
  <si>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</si>
  <si>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</si>
  <si>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</si>
  <si>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</si>
  <si>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</si>
  <si>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</si>
  <si>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</si>
  <si>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</si>
  <si>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</si>
  <si>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</si>
  <si>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</si>
  <si>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</si>
  <si>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</si>
  <si>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</si>
  <si>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</si>
  <si>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</si>
  <si>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</si>
  <si>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</si>
  <si>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</si>
  <si>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</si>
  <si>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</si>
  <si>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</si>
  <si>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</si>
  <si>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</si>
  <si>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</si>
  <si>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</si>
  <si>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</si>
  <si>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</si>
  <si>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</si>
  <si>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</si>
  <si>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</si>
  <si>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</si>
  <si>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</si>
  <si>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</si>
  <si>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</si>
  <si>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</si>
  <si>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</si>
  <si>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</si>
  <si>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</si>
  <si>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</si>
  <si>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</si>
  <si>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</si>
  <si>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</si>
  <si>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</si>
  <si>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</si>
  <si>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</si>
  <si>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</si>
  <si>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</si>
  <si>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</si>
  <si>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</si>
  <si>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</si>
  <si>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</si>
  <si>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</si>
  <si>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</si>
  <si>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</si>
  <si>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</si>
  <si>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</si>
  <si>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</si>
  <si>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</si>
  <si>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</si>
  <si>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</si>
  <si>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</si>
  <si>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</si>
  <si>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</si>
  <si>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</si>
  <si>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</si>
  <si>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</si>
  <si>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</si>
  <si>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</si>
  <si>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</si>
  <si>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</si>
  <si>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</si>
  <si>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</si>
  <si>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</si>
  <si>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</si>
  <si>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</si>
  <si>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</si>
  <si>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</si>
  <si>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</si>
  <si>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</si>
  <si>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</si>
  <si>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</si>
  <si>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</si>
  <si>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</si>
  <si>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</si>
  <si>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</si>
  <si>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</si>
  <si>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</si>
  <si>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</si>
  <si>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</si>
  <si>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</si>
  <si>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</si>
  <si>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</si>
  <si>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</si>
  <si>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</si>
  <si>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</si>
  <si>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</si>
  <si>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</si>
  <si>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</si>
  <si>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</si>
  <si>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</si>
  <si>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</si>
  <si>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</si>
  <si>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</si>
  <si>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</si>
  <si>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</si>
  <si>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</si>
  <si>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</si>
  <si>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</si>
  <si>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</si>
  <si>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</si>
  <si>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</si>
  <si>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</si>
  <si>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</si>
  <si>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</si>
  <si>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</si>
  <si>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</si>
  <si>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</si>
  <si>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</si>
  <si>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</si>
  <si>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</si>
  <si>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</si>
  <si>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</si>
  <si>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</si>
  <si>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</si>
  <si>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</si>
  <si>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</si>
  <si>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</si>
  <si>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</si>
  <si>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</si>
  <si>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</si>
  <si>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</si>
  <si>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</si>
  <si>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</si>
  <si>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</si>
  <si>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</si>
  <si>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</si>
  <si>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</si>
  <si>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</si>
  <si>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</si>
  <si>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</si>
  <si>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</si>
  <si>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</si>
  <si>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</si>
  <si>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</si>
  <si>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</si>
  <si>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</si>
  <si>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</si>
  <si>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</si>
  <si>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</si>
  <si>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</si>
  <si>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</si>
  <si>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</si>
  <si>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</si>
  <si>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</si>
  <si>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</si>
  <si>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</si>
  <si>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</si>
  <si>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</si>
  <si>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</si>
  <si>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</si>
  <si>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</si>
  <si>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</si>
  <si>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</si>
  <si>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</si>
  <si>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</si>
  <si>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</si>
  <si>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</si>
  <si>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</si>
  <si>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</si>
  <si>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</si>
  <si>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</si>
  <si>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</si>
  <si>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</si>
  <si>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</si>
  <si>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</si>
  <si>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</si>
  <si>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</si>
  <si>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</si>
  <si>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</si>
  <si>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</si>
  <si>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</si>
  <si>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</si>
  <si>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</si>
  <si>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</si>
  <si>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</si>
  <si>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</si>
  <si>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</si>
  <si>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</si>
  <si>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</si>
  <si>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</si>
  <si>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</si>
  <si>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</si>
  <si>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</si>
  <si>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</si>
  <si>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</si>
  <si>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</si>
  <si>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</si>
  <si>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</si>
  <si>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</si>
  <si>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</si>
  <si>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</si>
  <si>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</si>
  <si>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</si>
  <si>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</si>
  <si>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</si>
  <si>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</si>
  <si>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</si>
  <si>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</si>
  <si>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</si>
  <si>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</si>
  <si>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</si>
  <si>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</si>
  <si>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</si>
  <si>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</si>
  <si>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</si>
  <si>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</si>
  <si>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</si>
  <si>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</si>
  <si>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</si>
  <si>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</si>
  <si>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</si>
  <si>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</si>
  <si>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</si>
  <si>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</si>
  <si>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</si>
  <si>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</si>
  <si>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</si>
  <si>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</si>
  <si>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</si>
  <si>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</si>
  <si>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</si>
  <si>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</si>
  <si>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</si>
  <si>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</si>
  <si>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</si>
  <si>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</si>
  <si>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</si>
  <si>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</si>
  <si>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</si>
  <si>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</si>
  <si>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</si>
  <si>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</si>
  <si>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</si>
  <si>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</si>
  <si>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</si>
  <si>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</si>
  <si>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</si>
  <si>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</si>
  <si>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</si>
  <si>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</si>
  <si>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</si>
  <si>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</si>
  <si>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</si>
  <si>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</si>
  <si>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</si>
  <si>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</si>
  <si>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</si>
  <si>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</si>
  <si>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</si>
  <si>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</si>
  <si>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</si>
  <si>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</si>
  <si>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</si>
  <si>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</si>
  <si>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</si>
  <si>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</si>
  <si>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</si>
  <si>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</si>
  <si>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</si>
  <si>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</si>
  <si>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</si>
  <si>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</si>
  <si>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</si>
  <si>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</si>
  <si>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</si>
  <si>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</si>
  <si>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</si>
  <si>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</si>
  <si>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</si>
  <si>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</si>
  <si>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</si>
  <si>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</si>
  <si>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</si>
  <si>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</si>
  <si>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</si>
  <si>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</si>
  <si>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</si>
  <si>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</si>
  <si>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</si>
  <si>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</si>
  <si>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</si>
  <si>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</si>
  <si>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</si>
  <si>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</si>
  <si>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</si>
  <si>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</si>
  <si>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</si>
  <si>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</si>
  <si>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</si>
  <si>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</si>
  <si>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</si>
  <si>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</si>
  <si>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</si>
  <si>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</si>
  <si>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</si>
  <si>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</si>
  <si>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</si>
  <si>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</si>
  <si>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</si>
  <si>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</si>
  <si>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</si>
  <si>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</si>
  <si>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</si>
  <si>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</si>
  <si>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</si>
  <si>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</si>
  <si>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</si>
  <si>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</si>
  <si>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</si>
  <si>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</si>
  <si>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</si>
  <si>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</si>
  <si>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</si>
  <si>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</si>
  <si>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</si>
  <si>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</si>
  <si>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</si>
  <si>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</si>
  <si>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</si>
  <si>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</si>
  <si>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</si>
  <si>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</si>
  <si>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</si>
  <si>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</si>
  <si>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</si>
  <si>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</si>
  <si>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</si>
  <si>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</si>
  <si>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</si>
  <si>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</si>
  <si>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</si>
  <si>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</si>
  <si>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</si>
  <si>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</si>
  <si>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</si>
  <si>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</si>
  <si>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</si>
  <si>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</si>
  <si>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</si>
  <si>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</si>
  <si>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</si>
  <si>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</si>
  <si>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</si>
  <si>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</si>
  <si>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</si>
  <si>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</si>
  <si>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</si>
  <si>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</si>
  <si>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</si>
  <si>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</si>
  <si>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</si>
  <si>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</si>
  <si>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</si>
  <si>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</si>
  <si>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</si>
  <si>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</si>
  <si>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</si>
  <si>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</si>
  <si>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</si>
  <si>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</si>
  <si>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</si>
  <si>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</si>
  <si>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</si>
  <si>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</si>
  <si>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</si>
  <si>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</si>
  <si>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</si>
  <si>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</si>
  <si>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</si>
  <si>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</si>
  <si>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</si>
  <si>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</si>
  <si>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</si>
  <si>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</si>
  <si>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</si>
  <si>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</si>
  <si>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</si>
  <si>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</si>
  <si>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</si>
  <si>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</si>
  <si>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</si>
  <si>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</si>
  <si>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</si>
  <si>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</si>
  <si>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</si>
  <si>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</si>
  <si>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</si>
  <si>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</si>
  <si>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</si>
  <si>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</si>
  <si>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</si>
  <si>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</si>
  <si>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</si>
  <si>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</si>
  <si>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</si>
  <si>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</si>
  <si>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</si>
  <si>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</si>
  <si>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</si>
  <si>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</si>
  <si>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</si>
  <si>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</si>
  <si>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</si>
  <si>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</si>
  <si>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</si>
  <si>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</si>
  <si>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</si>
  <si>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</si>
  <si>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</si>
  <si>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</si>
  <si>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</si>
  <si>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</si>
  <si>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</si>
  <si>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</si>
  <si>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</si>
  <si>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</si>
  <si>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</si>
  <si>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</si>
  <si>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</si>
  <si>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</si>
  <si>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</si>
  <si>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</si>
  <si>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</si>
  <si>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</si>
  <si>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</si>
  <si>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</si>
  <si>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</si>
  <si>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</si>
  <si>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</si>
  <si>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</si>
  <si>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</si>
  <si>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</si>
  <si>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</si>
  <si>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</si>
  <si>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</si>
  <si>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</si>
  <si>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</si>
  <si>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</si>
  <si>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</si>
  <si>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</si>
  <si>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</si>
  <si>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</si>
  <si>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</si>
  <si>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</si>
  <si>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</si>
  <si>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</si>
  <si>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</si>
  <si>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</si>
  <si>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</si>
  <si>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</si>
  <si>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</si>
  <si>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</si>
  <si>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</si>
  <si>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</si>
  <si>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</si>
  <si>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</si>
  <si>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</si>
  <si>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</si>
  <si>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</si>
  <si>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</si>
  <si>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</si>
  <si>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</si>
  <si>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</si>
  <si>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</si>
  <si>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</si>
  <si>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</si>
  <si>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</si>
  <si>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</si>
  <si>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</si>
  <si>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</si>
  <si>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</si>
  <si>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</si>
  <si>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</si>
  <si>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</si>
  <si>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</si>
  <si>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</si>
  <si>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</si>
  <si>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</si>
  <si>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</si>
  <si>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</si>
  <si>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</si>
  <si>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</si>
  <si>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</si>
  <si>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</si>
  <si>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</si>
  <si>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</si>
  <si>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</si>
  <si>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</si>
  <si>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</si>
  <si>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</si>
  <si>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</si>
  <si>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</si>
  <si>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</si>
  <si>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</si>
  <si>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</si>
  <si>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</si>
  <si>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</si>
  <si>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</si>
  <si>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</si>
  <si>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</si>
  <si>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</si>
  <si>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</si>
  <si>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</si>
  <si>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</si>
  <si>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</si>
  <si>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</si>
  <si>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</si>
  <si>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</si>
  <si>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</si>
  <si>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</si>
  <si>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</si>
  <si>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</si>
  <si>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</si>
  <si>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</si>
  <si>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</si>
  <si>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</si>
  <si>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</si>
  <si>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</si>
  <si>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</si>
  <si>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</si>
  <si>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</si>
  <si>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</si>
  <si>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</si>
  <si>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</si>
  <si>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</si>
  <si>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</si>
  <si>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</si>
  <si>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</si>
  <si>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</si>
  <si>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</si>
  <si>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</si>
  <si>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</si>
  <si>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</si>
  <si>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</si>
  <si>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</si>
  <si>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</si>
  <si>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</si>
  <si>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</si>
  <si>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</si>
  <si>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</si>
  <si>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</si>
  <si>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</si>
  <si>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</si>
  <si>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</si>
  <si>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</si>
  <si>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</si>
  <si>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</si>
  <si>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</si>
  <si>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</si>
  <si>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</si>
  <si>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</si>
  <si>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</si>
  <si>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</si>
  <si>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</si>
  <si>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</si>
  <si>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</si>
  <si>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</si>
  <si>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</si>
  <si>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</si>
  <si>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</si>
  <si>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</si>
  <si>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</si>
  <si>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</si>
  <si>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</si>
  <si>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</si>
  <si>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</si>
  <si>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</si>
  <si>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</si>
  <si>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</si>
  <si>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</si>
  <si>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</si>
  <si>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</si>
  <si>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</si>
  <si>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</si>
  <si>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</si>
  <si>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</si>
  <si>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</si>
  <si>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</si>
  <si>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</si>
  <si>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</si>
  <si>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</si>
  <si>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</si>
  <si>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</si>
  <si>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</si>
  <si>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</si>
  <si>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</si>
  <si>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</si>
  <si>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</si>
  <si>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</si>
  <si>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</si>
  <si>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</si>
  <si>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</si>
  <si>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</si>
  <si>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</si>
  <si>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</si>
  <si>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</si>
  <si>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</si>
  <si>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</si>
  <si>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</si>
  <si>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</si>
  <si>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</si>
  <si>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</si>
  <si>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</si>
  <si>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</si>
  <si>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</si>
  <si>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</si>
  <si>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</si>
  <si>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</si>
  <si>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</si>
  <si>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</si>
  <si>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</si>
  <si>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</si>
  <si>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</si>
  <si>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</si>
  <si>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</si>
  <si>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</si>
  <si>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</si>
  <si>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</si>
  <si>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</si>
  <si>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</si>
  <si>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</si>
  <si>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</si>
  <si>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</si>
  <si>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</si>
  <si>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</si>
  <si>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</si>
  <si>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</si>
  <si>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</si>
  <si>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</si>
  <si>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</si>
  <si>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</si>
  <si>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</si>
  <si>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</si>
  <si>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</si>
  <si>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</si>
  <si>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</si>
  <si>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</si>
  <si>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</si>
  <si>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</si>
  <si>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</si>
  <si>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</si>
  <si>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</si>
  <si>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</si>
  <si>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</si>
  <si>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</si>
  <si>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</si>
  <si>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</si>
  <si>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</si>
  <si>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</si>
  <si>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</si>
  <si>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</si>
  <si>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</si>
  <si>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</si>
  <si>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</si>
  <si>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</si>
  <si>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</si>
  <si>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</si>
  <si>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</si>
  <si>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</si>
  <si>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</si>
  <si>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</si>
  <si>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</si>
  <si>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</si>
  <si>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</si>
  <si>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</si>
  <si>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</si>
  <si>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</si>
  <si>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</si>
  <si>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</si>
  <si>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</si>
  <si>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</si>
  <si>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</si>
  <si>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</si>
  <si>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</si>
  <si>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</si>
  <si>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</si>
  <si>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</si>
  <si>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</si>
  <si>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</si>
  <si>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</si>
  <si>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</si>
  <si>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</si>
  <si>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</si>
  <si>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</si>
  <si>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</si>
  <si>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</si>
  <si>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</si>
  <si>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</si>
  <si>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</si>
  <si>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</si>
  <si>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</si>
  <si>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</si>
  <si>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</si>
  <si>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</si>
  <si>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</si>
  <si>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</si>
  <si>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</si>
  <si>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</si>
  <si>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</si>
  <si>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</si>
  <si>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</si>
  <si>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</si>
  <si>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</si>
  <si>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</si>
  <si>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</si>
  <si>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</si>
  <si>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</si>
  <si>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</si>
  <si>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</si>
  <si>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</si>
  <si>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</si>
  <si>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</si>
  <si>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</si>
  <si>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</si>
  <si>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</si>
  <si>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</si>
  <si>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</si>
  <si>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</si>
  <si>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</si>
  <si>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</si>
  <si>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</si>
  <si>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</si>
  <si>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</si>
  <si>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</si>
  <si>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</si>
  <si>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</si>
  <si>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</si>
  <si>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</si>
  <si>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</si>
  <si>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</si>
  <si>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</si>
  <si>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</si>
  <si>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</si>
  <si>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</si>
  <si>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</si>
  <si>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</si>
  <si>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</si>
  <si>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</si>
  <si>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</si>
  <si>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</si>
  <si>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</si>
  <si>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</si>
  <si>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</si>
  <si>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</si>
  <si>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</si>
  <si>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</si>
  <si>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</si>
  <si>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</si>
  <si>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</si>
  <si>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</si>
  <si>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</si>
  <si>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</si>
  <si>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</si>
  <si>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</si>
  <si>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</si>
  <si>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</si>
  <si>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</si>
  <si>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</si>
  <si>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</si>
  <si>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</si>
  <si>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</si>
  <si>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</si>
  <si>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</si>
  <si>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</si>
  <si>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</si>
  <si>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</si>
  <si>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</si>
  <si>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</si>
  <si>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</si>
  <si>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</si>
  <si>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</si>
  <si>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</si>
  <si>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</si>
  <si>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</si>
  <si>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</si>
  <si>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</si>
  <si>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</si>
  <si>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</si>
  <si>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</si>
  <si>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</si>
  <si>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</si>
  <si>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</si>
  <si>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</si>
  <si>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</si>
  <si>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</si>
  <si>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</si>
  <si>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</si>
  <si>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</si>
  <si>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</si>
  <si>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</si>
  <si>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</si>
  <si>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</si>
  <si>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</si>
  <si>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</si>
  <si>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</si>
  <si>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</si>
  <si>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</si>
  <si>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</si>
  <si>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</si>
  <si>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</si>
  <si>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</si>
  <si>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</si>
  <si>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</si>
  <si>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</si>
  <si>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</si>
  <si>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</si>
  <si>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</si>
  <si>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</si>
  <si>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</si>
  <si>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</si>
  <si>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</si>
  <si>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</si>
  <si>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</si>
  <si>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</si>
  <si>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</si>
  <si>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</si>
  <si>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</si>
  <si>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</si>
  <si>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</si>
  <si>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</si>
  <si>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</si>
  <si>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</si>
  <si>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</si>
  <si>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</si>
  <si>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</si>
  <si>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</si>
  <si>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</si>
  <si>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</si>
  <si>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</si>
  <si>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</si>
  <si>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</si>
  <si>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</si>
  <si>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</si>
  <si>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</si>
  <si>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</si>
  <si>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</si>
  <si>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</si>
  <si>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</si>
  <si>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</si>
  <si>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</si>
  <si>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</si>
  <si>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</si>
  <si>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</si>
  <si>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</si>
  <si>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</si>
  <si>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</si>
  <si>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</si>
  <si>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</si>
  <si>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</si>
  <si>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</si>
  <si>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</si>
  <si>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</si>
  <si>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</si>
  <si>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</si>
  <si>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</si>
  <si>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</si>
  <si>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</si>
  <si>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</si>
  <si>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</si>
  <si>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</si>
  <si>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</si>
  <si>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</si>
  <si>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</si>
  <si>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</si>
  <si>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</si>
  <si>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</si>
  <si>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</si>
  <si>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</si>
  <si>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</si>
  <si>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</si>
  <si>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</si>
  <si>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</si>
  <si>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</si>
  <si>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</si>
  <si>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</si>
  <si>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</si>
  <si>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</si>
  <si>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</si>
  <si>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</si>
  <si>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</si>
  <si>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</si>
  <si>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</si>
  <si>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</si>
  <si>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</si>
  <si>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</si>
  <si>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</si>
  <si>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</si>
  <si>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</si>
  <si>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</si>
  <si>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</si>
  <si>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</si>
  <si>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</si>
  <si>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</si>
  <si>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</si>
  <si>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</si>
  <si>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</si>
  <si>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</si>
  <si>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</si>
  <si>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</si>
  <si>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</si>
  <si>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</si>
  <si>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</si>
  <si>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</si>
  <si>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</si>
  <si>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</si>
  <si>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</si>
  <si>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</si>
  <si>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</si>
  <si>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</si>
  <si>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</si>
  <si>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</si>
  <si>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</si>
  <si>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</si>
  <si>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</si>
  <si>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</si>
  <si>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</si>
  <si>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</si>
  <si>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</si>
  <si>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</si>
  <si>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</si>
  <si>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</si>
  <si>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</si>
  <si>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</si>
  <si>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</si>
  <si>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</si>
  <si>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</si>
  <si>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</si>
  <si>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</si>
  <si>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</si>
  <si>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</si>
  <si>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</si>
  <si>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</si>
  <si>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</si>
  <si>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</si>
  <si>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</si>
  <si>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</si>
  <si>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</si>
  <si>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</si>
  <si>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</si>
  <si>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</si>
  <si>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</si>
  <si>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</si>
  <si>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</si>
  <si>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</si>
  <si>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</si>
  <si>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</si>
  <si>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</si>
  <si>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</si>
  <si>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</si>
  <si>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</si>
  <si>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</si>
  <si>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</si>
  <si>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</si>
  <si>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</si>
  <si>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</si>
  <si>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</si>
  <si>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</si>
  <si>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</si>
  <si>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</si>
  <si>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</si>
  <si>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</si>
  <si>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</si>
  <si>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</si>
  <si>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</si>
  <si>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</si>
  <si>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</si>
  <si>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</si>
  <si>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</si>
  <si>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</si>
  <si>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</si>
  <si>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</si>
  <si>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</si>
  <si>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</si>
  <si>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</si>
  <si>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</si>
  <si>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</si>
  <si>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</si>
  <si>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</si>
  <si>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</si>
  <si>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</si>
  <si>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</si>
  <si>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</si>
  <si>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</si>
  <si>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</si>
  <si>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</si>
  <si>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</si>
  <si>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</si>
  <si>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</si>
  <si>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</si>
  <si>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</si>
  <si>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</si>
  <si>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</si>
  <si>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</si>
  <si>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</si>
  <si>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</si>
  <si>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</si>
  <si>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</si>
  <si>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</si>
  <si>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</si>
  <si>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</si>
  <si>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</si>
  <si>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</si>
  <si>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</si>
  <si>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</si>
  <si>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</si>
  <si>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</si>
  <si>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</si>
  <si>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</si>
  <si>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</si>
  <si>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</si>
  <si>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</si>
  <si>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</si>
  <si>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</si>
  <si>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</si>
  <si>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</si>
  <si>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</si>
  <si>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</si>
  <si>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</si>
  <si>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</si>
  <si>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</si>
  <si>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</si>
  <si>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</si>
  <si>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</si>
  <si>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</si>
  <si>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</si>
  <si>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</si>
  <si>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</si>
  <si>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</si>
  <si>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</si>
  <si>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</si>
  <si>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</si>
  <si>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</si>
  <si>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</si>
  <si>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</si>
  <si>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</si>
  <si>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</si>
  <si>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</si>
  <si>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</si>
  <si>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</si>
  <si>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</si>
  <si>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</si>
  <si>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</si>
  <si>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</si>
  <si>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</si>
  <si>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</si>
  <si>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</si>
  <si>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</si>
  <si>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</si>
  <si>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</si>
  <si>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</si>
  <si>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</si>
  <si>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</si>
  <si>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</si>
  <si>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</si>
  <si>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</si>
  <si>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</si>
  <si>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</si>
  <si>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</si>
  <si>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</si>
  <si>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</si>
  <si>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</si>
  <si>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</si>
  <si>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</si>
  <si>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</si>
  <si>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</si>
  <si>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</si>
  <si>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</si>
  <si>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</si>
  <si>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</si>
  <si>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</si>
  <si>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</si>
  <si>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</si>
  <si>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</si>
  <si>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</si>
  <si>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</si>
  <si>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</si>
  <si>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</si>
  <si>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</si>
  <si>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</si>
  <si>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</si>
  <si>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</si>
  <si>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</si>
  <si>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</si>
  <si>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</si>
  <si>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</si>
  <si>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</si>
  <si>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</si>
  <si>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</si>
  <si>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</si>
  <si>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</si>
  <si>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</si>
  <si>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</si>
  <si>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</si>
  <si>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</si>
  <si>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</si>
  <si>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</si>
  <si>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</si>
  <si>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</si>
  <si>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</si>
  <si>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</si>
  <si>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</si>
  <si>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</si>
  <si>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</si>
  <si>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</si>
  <si>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</si>
  <si>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</si>
  <si>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</si>
  <si>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</si>
  <si>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</si>
  <si>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</si>
  <si>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</si>
  <si>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</si>
  <si>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</si>
  <si>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</si>
  <si>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</si>
  <si>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</si>
  <si>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</si>
  <si>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</si>
  <si>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</si>
  <si>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</si>
  <si>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</si>
  <si>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</si>
  <si>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</si>
  <si>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</si>
  <si>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</si>
  <si>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</si>
  <si>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</si>
  <si>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</si>
  <si>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</si>
  <si>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</si>
  <si>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</si>
  <si>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</si>
  <si>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</si>
  <si>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</si>
  <si>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</si>
  <si>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</si>
  <si>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</si>
  <si>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</si>
  <si>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</si>
  <si>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</si>
  <si>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</si>
  <si>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</si>
  <si>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</si>
  <si>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</si>
  <si>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</si>
  <si>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</si>
  <si>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</si>
  <si>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</si>
  <si>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</si>
  <si>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</si>
  <si>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</si>
  <si>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</si>
  <si>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</si>
  <si>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</si>
  <si>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</si>
  <si>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</si>
  <si>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</si>
  <si>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</si>
  <si>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</si>
  <si>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</si>
  <si>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</si>
  <si>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</si>
  <si>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</si>
  <si>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</si>
  <si>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</si>
  <si>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</si>
  <si>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</si>
  <si>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</si>
  <si>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</si>
  <si>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</si>
  <si>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</si>
  <si>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</si>
  <si>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</si>
  <si>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</si>
  <si>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</si>
  <si>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</si>
  <si>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</si>
  <si>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</si>
  <si>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</si>
  <si>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</si>
  <si>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</si>
  <si>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</si>
  <si>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</si>
  <si>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</si>
  <si>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</si>
  <si>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</si>
  <si>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</si>
  <si>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</si>
  <si>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</si>
  <si>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</si>
  <si>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</si>
  <si>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</si>
  <si>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</si>
  <si>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</si>
  <si>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</si>
  <si>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</si>
  <si>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</si>
  <si>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</si>
  <si>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</si>
  <si>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</si>
  <si>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</si>
  <si>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</si>
  <si>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</si>
  <si>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</si>
  <si>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</si>
  <si>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</si>
  <si>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</si>
  <si>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</si>
  <si>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</si>
  <si>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</si>
  <si>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</si>
  <si>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</si>
  <si>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</si>
  <si>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</si>
  <si>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</si>
  <si>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</si>
  <si>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</si>
  <si>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</si>
  <si>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</si>
  <si>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</si>
  <si>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</si>
  <si>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</si>
  <si>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</si>
  <si>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</si>
  <si>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</si>
  <si>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</si>
  <si>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</si>
  <si>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</si>
  <si>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</si>
  <si>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</si>
  <si>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</si>
  <si>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</si>
  <si>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</si>
  <si>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</si>
  <si>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</si>
  <si>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</si>
  <si>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</si>
  <si>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</si>
  <si>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</si>
  <si>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</si>
  <si>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</si>
  <si>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</si>
  <si>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</si>
  <si>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</si>
  <si>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</si>
  <si>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</si>
  <si>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</si>
  <si>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</si>
  <si>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</si>
  <si>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</si>
  <si>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</si>
  <si>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</si>
  <si>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</si>
  <si>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</si>
  <si>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</si>
  <si>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</si>
  <si>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</si>
  <si>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</si>
  <si>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</si>
  <si>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</si>
  <si>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</si>
  <si>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</si>
  <si>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</si>
  <si>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</si>
  <si>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</si>
  <si>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</si>
  <si>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</si>
  <si>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</si>
  <si>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</si>
  <si>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</si>
  <si>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</si>
  <si>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</si>
  <si>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</si>
  <si>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</si>
  <si>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</si>
  <si>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</si>
  <si>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</si>
  <si>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</si>
  <si>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</si>
  <si>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</si>
  <si>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</si>
  <si>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</si>
  <si>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</si>
  <si>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</si>
  <si>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</si>
  <si>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</si>
  <si>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</si>
  <si>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</si>
  <si>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</si>
  <si>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</si>
  <si>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</si>
  <si>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</si>
  <si>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</si>
  <si>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</si>
  <si>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</si>
  <si>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</si>
  <si>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</si>
  <si>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</si>
  <si>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</si>
  <si>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</si>
  <si>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</si>
  <si>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</si>
  <si>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</si>
  <si>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</si>
  <si>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</si>
  <si>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</si>
  <si>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</si>
  <si>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</si>
  <si>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</si>
  <si>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</si>
  <si>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</si>
  <si>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</si>
  <si>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</si>
  <si>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</si>
  <si>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</si>
  <si>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</si>
  <si>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</si>
  <si>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</si>
  <si>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</si>
  <si>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</si>
  <si>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</si>
  <si>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</si>
  <si>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</si>
  <si>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</si>
  <si>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</si>
  <si>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</si>
  <si>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</si>
  <si>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</si>
  <si>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</si>
  <si>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</si>
  <si>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</si>
  <si>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</si>
  <si>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</si>
  <si>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</si>
  <si>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</si>
  <si>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</si>
  <si>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</si>
  <si>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</si>
  <si>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</si>
  <si>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</si>
  <si>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</si>
  <si>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</si>
  <si>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</si>
  <si>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</si>
  <si>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</si>
  <si>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</si>
  <si>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</si>
  <si>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</si>
  <si>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</si>
  <si>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</si>
  <si>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</si>
  <si>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</si>
  <si>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</si>
  <si>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</si>
  <si>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</si>
  <si>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</si>
  <si>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</si>
  <si>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</si>
  <si>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</si>
  <si>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</si>
  <si>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</si>
  <si>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</si>
  <si>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</si>
  <si>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</si>
  <si>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</si>
  <si>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</si>
  <si>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</si>
  <si>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</si>
  <si>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</si>
  <si>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</si>
  <si>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</si>
  <si>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</si>
  <si>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</si>
  <si>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</si>
  <si>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</si>
  <si>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</si>
  <si>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</si>
  <si>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</si>
  <si>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</si>
  <si>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</si>
  <si>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</si>
  <si>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</si>
  <si>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</si>
  <si>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</si>
  <si>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</si>
  <si>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</si>
  <si>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</si>
  <si>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</si>
  <si>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</si>
  <si>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</si>
  <si>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</si>
  <si>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</si>
  <si>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</si>
  <si>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</si>
  <si>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</si>
  <si>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</si>
  <si>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</si>
  <si>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</si>
  <si>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</si>
  <si>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</si>
  <si>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</si>
  <si>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</si>
  <si>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</si>
  <si>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</si>
  <si>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</si>
  <si>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</si>
  <si>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</si>
  <si>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</si>
  <si>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</si>
  <si>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</si>
  <si>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</si>
  <si>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</si>
  <si>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</si>
  <si>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</si>
  <si>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</si>
  <si>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</si>
  <si>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</si>
  <si>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</si>
  <si>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</si>
  <si>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</si>
  <si>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</si>
  <si>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</si>
  <si>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</si>
  <si>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</si>
  <si>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</si>
  <si>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</si>
  <si>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</si>
  <si>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</si>
  <si>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</si>
  <si>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</si>
  <si>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</si>
  <si>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</si>
  <si>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</si>
  <si>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</si>
  <si>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</si>
  <si>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</si>
  <si>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</si>
  <si>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</si>
  <si>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</si>
  <si>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</si>
  <si>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</si>
  <si>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</si>
  <si>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</si>
  <si>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</si>
  <si>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</si>
  <si>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</si>
  <si>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</si>
  <si>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</si>
  <si>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</si>
  <si>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</si>
  <si>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</si>
  <si>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</si>
  <si>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</si>
  <si>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</si>
  <si>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</si>
  <si>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</si>
  <si>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</si>
  <si>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</si>
  <si>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</si>
  <si>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</si>
  <si>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</si>
  <si>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</si>
  <si>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</si>
  <si>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</si>
  <si>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</si>
  <si>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</si>
  <si>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</si>
  <si>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</si>
  <si>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</si>
  <si>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</si>
  <si>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</si>
  <si>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</si>
  <si>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</si>
  <si>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</si>
  <si>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</si>
  <si>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</si>
  <si>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</si>
  <si>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</si>
  <si>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</si>
  <si>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</si>
  <si>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</si>
  <si>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</si>
  <si>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</si>
  <si>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</si>
  <si>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</si>
  <si>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</si>
  <si>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</si>
  <si>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</si>
  <si>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</si>
  <si>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</si>
  <si>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</si>
  <si>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</si>
  <si>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</si>
  <si>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</si>
  <si>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</si>
  <si>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</si>
  <si>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</si>
  <si>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</si>
  <si>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</si>
  <si>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</si>
  <si>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</si>
  <si>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</si>
  <si>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</si>
  <si>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</si>
  <si>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</si>
  <si>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</si>
  <si>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</si>
  <si>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</si>
  <si>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</si>
  <si>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</si>
  <si>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</si>
  <si>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</si>
  <si>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</si>
  <si>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</si>
  <si>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</si>
  <si>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</si>
  <si>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</si>
  <si>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</si>
  <si>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</si>
  <si>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</si>
  <si>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</si>
  <si>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</si>
  <si>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</si>
  <si>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</si>
  <si>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</si>
  <si>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</si>
  <si>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</si>
  <si>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</si>
  <si>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</si>
  <si>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</si>
  <si>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</si>
  <si>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</si>
  <si>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</si>
  <si>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</si>
  <si>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</si>
  <si>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</si>
  <si>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</si>
  <si>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</si>
  <si>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</si>
  <si>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</si>
  <si>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</si>
  <si>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</si>
  <si>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</si>
  <si>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</si>
  <si>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</si>
  <si>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</si>
  <si>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</si>
  <si>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</si>
  <si>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</si>
  <si>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</si>
  <si>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</si>
  <si>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</si>
  <si>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</si>
  <si>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</si>
  <si>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</si>
  <si>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</si>
  <si>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</si>
  <si>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</si>
  <si>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</si>
  <si>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</si>
  <si>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</si>
  <si>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</si>
  <si>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</si>
  <si>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</si>
  <si>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</si>
  <si>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</si>
  <si>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</si>
  <si>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</si>
  <si>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</si>
  <si>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</si>
  <si>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</si>
  <si>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</si>
  <si>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</si>
  <si>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</si>
  <si>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</si>
  <si>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</si>
  <si>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</si>
  <si>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</si>
  <si>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</si>
  <si>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</si>
  <si>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</si>
  <si>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</si>
  <si>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</si>
  <si>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</si>
  <si>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</si>
  <si>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</si>
  <si>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</si>
  <si>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</si>
  <si>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</si>
  <si>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</si>
  <si>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</si>
  <si>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</si>
  <si>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</si>
  <si>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</si>
  <si>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</si>
  <si>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</si>
  <si>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</si>
  <si>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</si>
  <si>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</si>
  <si>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</si>
  <si>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</si>
  <si>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</si>
  <si>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</si>
  <si>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</si>
  <si>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</si>
  <si>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</si>
  <si>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</si>
  <si>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</si>
  <si>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</si>
  <si>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</si>
  <si>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</si>
  <si>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</si>
  <si>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</si>
  <si>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</si>
  <si>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</si>
  <si>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</si>
  <si>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</si>
  <si>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</si>
  <si>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</si>
  <si>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</si>
  <si>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</si>
  <si>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</si>
  <si>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</si>
  <si>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</si>
  <si>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</si>
  <si>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</si>
  <si>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</si>
  <si>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</si>
  <si>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</si>
  <si>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</si>
  <si>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</si>
  <si>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</si>
  <si>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</si>
  <si>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</si>
  <si>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</si>
  <si>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</si>
  <si>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</si>
  <si>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</si>
  <si>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</si>
  <si>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</si>
  <si>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</si>
  <si>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</si>
  <si>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</si>
  <si>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</si>
  <si>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</si>
  <si>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</si>
  <si>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</si>
  <si>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</si>
  <si>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</si>
  <si>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</si>
  <si>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</si>
  <si>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</si>
  <si>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</si>
  <si>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</si>
  <si>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</si>
  <si>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</si>
  <si>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</si>
  <si>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</si>
  <si>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</si>
  <si>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</si>
  <si>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</si>
  <si>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</si>
  <si>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</si>
  <si>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</si>
  <si>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</si>
  <si>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</si>
  <si>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</si>
  <si>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</si>
  <si>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</si>
  <si>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</si>
  <si>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</si>
  <si>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</si>
  <si>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</si>
  <si>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</si>
  <si>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</si>
  <si>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</si>
  <si>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</si>
  <si>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</si>
  <si>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</si>
  <si>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</si>
  <si>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</si>
  <si>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</si>
  <si>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</si>
  <si>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</si>
  <si>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</si>
  <si>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</si>
  <si>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</si>
  <si>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</si>
  <si>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</si>
  <si>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</si>
  <si>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</si>
  <si>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</si>
  <si>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</si>
  <si>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</si>
  <si>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</si>
  <si>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</si>
  <si>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</si>
  <si>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</si>
  <si>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</si>
  <si>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</si>
  <si>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</si>
  <si>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</si>
  <si>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</si>
  <si>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</si>
  <si>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</si>
  <si>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</si>
  <si>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</si>
  <si>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</si>
  <si>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</si>
  <si>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</si>
  <si>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</si>
  <si>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</si>
  <si>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</si>
  <si>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</si>
  <si>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</si>
  <si>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</si>
  <si>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</si>
  <si>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</si>
  <si>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</si>
  <si>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</si>
  <si>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</si>
  <si>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</si>
  <si>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</si>
  <si>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</si>
  <si>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</si>
  <si>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</si>
  <si>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</si>
  <si>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</si>
  <si>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</si>
  <si>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</si>
  <si>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</si>
  <si>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</si>
  <si>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</si>
  <si>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</si>
  <si>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</si>
  <si>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</si>
  <si>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</si>
  <si>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</si>
  <si>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</si>
  <si>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</si>
  <si>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</si>
  <si>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</si>
  <si>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</si>
  <si>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</si>
  <si>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</si>
  <si>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</si>
  <si>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</si>
  <si>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</si>
  <si>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</si>
  <si>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</si>
  <si>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</si>
  <si>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</si>
  <si>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</si>
  <si>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</si>
  <si>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</si>
  <si>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</si>
  <si>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</si>
  <si>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</si>
  <si>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</si>
  <si>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</si>
  <si>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</si>
  <si>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</si>
  <si>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</si>
  <si>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</si>
  <si>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</si>
  <si>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</si>
  <si>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</si>
  <si>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</si>
  <si>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</si>
  <si>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</si>
  <si>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</si>
  <si>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</si>
  <si>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</si>
  <si>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</si>
  <si>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</si>
  <si>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</si>
  <si>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</si>
  <si>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</si>
  <si>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</si>
  <si>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</si>
  <si>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</si>
  <si>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</si>
  <si>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</si>
  <si>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</si>
  <si>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</si>
  <si>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</si>
  <si>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</si>
  <si>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</si>
  <si>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</si>
  <si>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</si>
  <si>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</si>
  <si>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</si>
  <si>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</si>
  <si>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</si>
  <si>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</si>
  <si>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</si>
  <si>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</si>
  <si>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</si>
  <si>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</si>
  <si>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</si>
  <si>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</si>
  <si>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</si>
  <si>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</si>
  <si>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</si>
  <si>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</si>
  <si>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</si>
  <si>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</si>
  <si>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</si>
  <si>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</si>
  <si>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</si>
  <si>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</si>
  <si>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</si>
  <si>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</si>
  <si>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</si>
  <si>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</si>
  <si>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</si>
  <si>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</si>
  <si>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</si>
  <si>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</si>
  <si>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</si>
  <si>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</si>
  <si>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</si>
  <si>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</si>
  <si>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</si>
  <si>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</si>
  <si>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</si>
  <si>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</si>
  <si>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</si>
  <si>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</si>
  <si>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</si>
  <si>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</si>
  <si>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</si>
  <si>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</si>
  <si>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</si>
  <si>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</si>
  <si>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</si>
  <si>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</si>
  <si>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</si>
  <si>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</si>
  <si>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</si>
  <si>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</si>
  <si>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</si>
  <si>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</si>
  <si>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</si>
  <si>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</si>
  <si>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</si>
  <si>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</si>
  <si>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</si>
  <si>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</si>
  <si>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</si>
  <si>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</si>
  <si>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</si>
  <si>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</si>
  <si>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</si>
  <si>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</si>
  <si>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</si>
  <si>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</si>
  <si>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</si>
  <si>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</si>
  <si>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</si>
  <si>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</si>
  <si>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</si>
  <si>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</si>
  <si>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</si>
  <si>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</si>
  <si>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</si>
  <si>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</si>
  <si>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</si>
  <si>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</si>
  <si>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</si>
  <si>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</si>
  <si>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</si>
  <si>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</si>
  <si>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</si>
  <si>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</si>
  <si>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</si>
  <si>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</si>
  <si>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</si>
  <si>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</si>
  <si>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</si>
  <si>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</si>
  <si>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</si>
  <si>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</si>
  <si>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</si>
  <si>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</si>
  <si>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</si>
  <si>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</si>
  <si>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</si>
  <si>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</si>
  <si>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</si>
  <si>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</si>
  <si>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</si>
  <si>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</si>
  <si>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</si>
  <si>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</si>
  <si>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</si>
  <si>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</si>
  <si>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</si>
  <si>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</si>
  <si>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</si>
  <si>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</si>
  <si>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</si>
  <si>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</si>
  <si>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</si>
  <si>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</si>
  <si>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</si>
  <si>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</si>
  <si>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</si>
  <si>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</si>
  <si>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</si>
  <si>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</si>
  <si>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</si>
  <si>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</si>
  <si>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</si>
  <si>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</si>
  <si>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</si>
  <si>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</si>
  <si>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</si>
  <si>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</si>
  <si>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</si>
  <si>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</si>
  <si>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</si>
  <si>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</si>
  <si>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</si>
  <si>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</si>
  <si>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</si>
  <si>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</si>
  <si>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</si>
  <si>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</si>
  <si>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</si>
  <si>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</si>
  <si>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</si>
  <si>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</si>
  <si>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</si>
  <si>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</si>
  <si>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</si>
  <si>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</si>
  <si>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</si>
  <si>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</si>
  <si>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</si>
  <si>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</si>
  <si>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</si>
  <si>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</si>
  <si>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</si>
  <si>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</si>
  <si>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</si>
  <si>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</si>
  <si>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</si>
  <si>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</si>
  <si>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</si>
  <si>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</si>
  <si>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</si>
  <si>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</si>
  <si>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</si>
  <si>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</si>
  <si>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</si>
  <si>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</si>
  <si>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</si>
  <si>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</si>
  <si>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</si>
  <si>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</si>
  <si>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</si>
  <si>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</si>
  <si>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</si>
  <si>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</si>
  <si>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</si>
  <si>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</si>
  <si>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</si>
  <si>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</si>
  <si>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</si>
  <si>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</si>
  <si>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</si>
  <si>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</si>
  <si>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</si>
  <si>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</si>
  <si>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</si>
  <si>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</si>
  <si>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</si>
  <si>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</si>
  <si>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</si>
  <si>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</si>
  <si>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</si>
  <si>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</si>
  <si>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</si>
  <si>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</si>
  <si>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</si>
  <si>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</si>
  <si>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</si>
  <si>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</si>
  <si>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</si>
  <si>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</si>
  <si>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</si>
  <si>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</si>
  <si>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</si>
  <si>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</si>
  <si>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</si>
  <si>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</si>
  <si>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</si>
  <si>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</si>
  <si>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</si>
  <si>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</si>
  <si>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</si>
  <si>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</si>
  <si>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</si>
  <si>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</si>
  <si>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</si>
  <si>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</si>
  <si>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</si>
  <si>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</si>
  <si>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</si>
  <si>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</si>
  <si>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</si>
  <si>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</si>
  <si>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</si>
  <si>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</si>
  <si>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</si>
  <si>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</si>
  <si>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</si>
  <si>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</si>
  <si>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</si>
  <si>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</si>
  <si>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</si>
  <si>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</si>
  <si>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</si>
  <si>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</si>
  <si>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</si>
  <si>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</si>
  <si>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</si>
  <si>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</si>
  <si>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</si>
  <si>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</si>
  <si>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</si>
  <si>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</si>
  <si>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</si>
  <si>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</si>
  <si>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</si>
  <si>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</si>
  <si>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</si>
  <si>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</si>
  <si>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</si>
  <si>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</si>
  <si>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</si>
  <si>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</si>
  <si>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</si>
  <si>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</si>
  <si>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</si>
  <si>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</si>
  <si>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</si>
  <si>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</si>
  <si>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</si>
  <si>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</si>
  <si>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</si>
  <si>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</si>
  <si>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</si>
  <si>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</si>
  <si>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</si>
  <si>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</si>
  <si>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</si>
  <si>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</si>
  <si>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</si>
  <si>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</si>
  <si>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</si>
  <si>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</si>
  <si>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</si>
  <si>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</si>
  <si>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</si>
  <si>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</si>
  <si>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</si>
  <si>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</si>
  <si>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</si>
  <si>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</si>
  <si>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</si>
  <si>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</si>
  <si>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</si>
  <si>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</si>
  <si>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</si>
  <si>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</si>
  <si>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</si>
  <si>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</si>
  <si>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</si>
  <si>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</si>
  <si>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</si>
  <si>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</si>
  <si>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</si>
  <si>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</si>
  <si>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</si>
  <si>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</si>
  <si>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</si>
  <si>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</si>
  <si>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</si>
  <si>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</si>
  <si>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</si>
  <si>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</si>
  <si>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</si>
  <si>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</si>
  <si>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</si>
  <si>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</si>
  <si>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</si>
  <si>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</si>
  <si>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</si>
  <si>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</si>
  <si>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</si>
  <si>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</si>
  <si>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</si>
  <si>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</si>
  <si>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</si>
  <si>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</si>
  <si>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</si>
  <si>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</si>
  <si>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</si>
  <si>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</si>
  <si>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</si>
  <si>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</si>
  <si>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</si>
  <si>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</si>
  <si>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</si>
  <si>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</si>
  <si>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</si>
  <si>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</si>
  <si>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</si>
  <si>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</si>
  <si>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</si>
  <si>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</si>
  <si>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</si>
  <si>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</si>
  <si>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</si>
  <si>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</si>
  <si>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</si>
  <si>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</si>
  <si>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</si>
  <si>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</si>
  <si>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</si>
  <si>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</si>
  <si>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</si>
  <si>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</si>
  <si>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</si>
  <si>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</si>
  <si>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</si>
  <si>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</si>
  <si>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</si>
  <si>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</si>
  <si>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</si>
  <si>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</si>
  <si>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</si>
  <si>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</si>
  <si>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</si>
  <si>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</si>
  <si>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</si>
  <si>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</si>
  <si>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</si>
  <si>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</si>
  <si>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</si>
  <si>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</si>
  <si>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</si>
  <si>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</si>
  <si>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</si>
  <si>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</si>
  <si>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</si>
  <si>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</si>
  <si>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</si>
  <si>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</si>
  <si>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</si>
  <si>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</si>
  <si>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</si>
  <si>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</si>
  <si>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</si>
  <si>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</si>
  <si>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</si>
  <si>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</si>
  <si>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</si>
  <si>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</si>
  <si>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</si>
  <si>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</si>
  <si>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</si>
  <si>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</si>
  <si>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</si>
  <si>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</si>
  <si>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</si>
  <si>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</si>
  <si>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</si>
  <si>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</si>
  <si>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</si>
  <si>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</si>
  <si>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</si>
  <si>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</si>
  <si>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</si>
  <si>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</si>
  <si>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</si>
  <si>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</si>
  <si>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</si>
  <si>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</si>
  <si>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</si>
  <si>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</si>
  <si>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</si>
  <si>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</si>
  <si>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</si>
  <si>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</si>
  <si>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</si>
  <si>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</si>
  <si>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</si>
  <si>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</si>
  <si>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</si>
  <si>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</si>
  <si>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</si>
  <si>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</si>
  <si>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</si>
  <si>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</si>
  <si>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</si>
  <si>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</si>
  <si>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</si>
  <si>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</si>
  <si>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</si>
  <si>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</si>
  <si>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</si>
  <si>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</si>
  <si>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</si>
  <si>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</si>
  <si>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</si>
  <si>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</si>
  <si>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</si>
  <si>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</si>
  <si>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</si>
  <si>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</si>
  <si>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</si>
  <si>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</si>
  <si>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</si>
  <si>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</si>
  <si>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</si>
  <si>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</si>
  <si>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</si>
  <si>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</si>
  <si>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</si>
  <si>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</si>
  <si>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</si>
  <si>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</si>
  <si>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</si>
  <si>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</si>
  <si>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</si>
  <si>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</si>
  <si>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</si>
  <si>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</si>
  <si>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</si>
  <si>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</si>
  <si>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</si>
  <si>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</si>
  <si>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</si>
  <si>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</si>
  <si>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</si>
  <si>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</si>
  <si>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</si>
  <si>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</si>
  <si>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</si>
  <si>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</si>
  <si>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</si>
  <si>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</si>
  <si>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</si>
  <si>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</si>
  <si>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</si>
  <si>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</si>
  <si>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</si>
  <si>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</si>
  <si>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</si>
  <si>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</si>
  <si>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</si>
  <si>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</si>
  <si>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</si>
  <si>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</si>
  <si>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</si>
  <si>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</si>
  <si>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</si>
  <si>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</si>
  <si>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</si>
  <si>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</si>
  <si>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</si>
  <si>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</si>
  <si>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</si>
  <si>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</si>
  <si>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</si>
  <si>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</si>
  <si>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</si>
  <si>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</si>
  <si>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</si>
  <si>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</si>
  <si>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</si>
  <si>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</si>
  <si>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</si>
  <si>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</si>
  <si>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</si>
  <si>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</si>
  <si>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</si>
  <si>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</si>
  <si>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</si>
  <si>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</si>
  <si>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</si>
  <si>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</si>
  <si>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</si>
  <si>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</si>
  <si>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</si>
  <si>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</si>
  <si>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</si>
  <si>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</si>
  <si>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</si>
  <si>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</si>
  <si>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</si>
  <si>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</si>
  <si>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</si>
  <si>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</si>
  <si>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</si>
  <si>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</si>
  <si>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</si>
  <si>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</si>
  <si>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</si>
  <si>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</si>
  <si>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</si>
  <si>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</si>
  <si>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</si>
  <si>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</si>
  <si>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</si>
  <si>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</si>
  <si>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</si>
  <si>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</si>
  <si>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</si>
  <si>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</si>
  <si>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</si>
  <si>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</si>
  <si>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</si>
  <si>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</si>
  <si>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</si>
  <si>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</si>
  <si>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</si>
  <si>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</si>
  <si>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</si>
  <si>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</si>
  <si>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</si>
  <si>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</si>
  <si>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</si>
  <si>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</si>
  <si>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</si>
  <si>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</si>
  <si>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</si>
  <si>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</si>
  <si>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</si>
  <si>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</si>
  <si>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</si>
  <si>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</si>
  <si>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</si>
  <si>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</si>
  <si>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</si>
  <si>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</si>
  <si>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</si>
  <si>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</si>
  <si>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</si>
  <si>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</si>
  <si>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</si>
  <si>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</si>
  <si>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</si>
  <si>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</si>
  <si>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</si>
  <si>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</si>
  <si>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</si>
  <si>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</si>
  <si>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</si>
  <si>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</si>
  <si>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</si>
  <si>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</si>
  <si>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</si>
  <si>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</si>
  <si>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</si>
  <si>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</si>
  <si>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</si>
  <si>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</si>
  <si>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</si>
  <si>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</si>
  <si>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</si>
  <si>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</si>
  <si>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</si>
  <si>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</si>
  <si>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</si>
  <si>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</si>
  <si>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</si>
  <si>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</si>
  <si>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</si>
  <si>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</si>
  <si>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</si>
  <si>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</si>
  <si>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</si>
  <si>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</si>
  <si>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</si>
  <si>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</si>
  <si>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</si>
  <si>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</si>
  <si>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</si>
  <si>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</si>
  <si>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</si>
  <si>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</si>
  <si>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</si>
  <si>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</si>
  <si>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</si>
  <si>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</si>
  <si>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</si>
  <si>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</si>
  <si>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</si>
  <si>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</si>
  <si>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</si>
  <si>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</si>
  <si>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</si>
  <si>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</si>
  <si>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</si>
  <si>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</si>
  <si>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</si>
  <si>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</si>
  <si>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</si>
  <si>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</si>
  <si>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</si>
  <si>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</si>
  <si>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</si>
  <si>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</si>
  <si>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</si>
  <si>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</si>
  <si>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</si>
  <si>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</si>
  <si>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</si>
  <si>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</si>
  <si>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</si>
  <si>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</si>
  <si>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</si>
  <si>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</si>
  <si>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</si>
  <si>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</si>
  <si>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</si>
  <si>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</si>
  <si>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</si>
  <si>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</si>
  <si>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</si>
  <si>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</si>
  <si>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</si>
  <si>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</si>
  <si>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</si>
  <si>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</si>
  <si>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</si>
  <si>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</si>
  <si>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</si>
  <si>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</si>
  <si>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</si>
  <si>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</si>
  <si>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</si>
  <si>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</si>
  <si>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</si>
  <si>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</si>
  <si>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</si>
  <si>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</si>
  <si>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</si>
  <si>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</si>
  <si>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</si>
  <si>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</si>
  <si>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</si>
  <si>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</si>
  <si>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</si>
  <si>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</si>
  <si>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</si>
  <si>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</si>
  <si>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</si>
  <si>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</si>
  <si>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</si>
  <si>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</si>
  <si>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</si>
  <si>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</si>
  <si>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</si>
  <si>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</si>
  <si>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</si>
  <si>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</si>
  <si>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</si>
  <si>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</si>
  <si>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</si>
  <si>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</si>
  <si>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</si>
  <si>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</si>
  <si>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</si>
  <si>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</si>
  <si>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</si>
  <si>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</si>
  <si>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</si>
  <si>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</si>
  <si>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</si>
  <si>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</si>
  <si>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</si>
  <si>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</si>
  <si>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</si>
  <si>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</si>
  <si>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</si>
  <si>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</si>
  <si>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</si>
  <si>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</si>
  <si>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</si>
  <si>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</si>
  <si>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</si>
  <si>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</si>
  <si>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</si>
  <si>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</si>
  <si>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</si>
  <si>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</si>
  <si>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</si>
  <si>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</si>
  <si>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</si>
  <si>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</si>
  <si>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</si>
  <si>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</si>
  <si>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</si>
  <si>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</si>
  <si>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</si>
  <si>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</si>
  <si>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</si>
  <si>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</si>
  <si>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</si>
  <si>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</si>
  <si>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</si>
  <si>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</si>
  <si>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</si>
  <si>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</si>
  <si>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</si>
  <si>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</si>
  <si>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</si>
  <si>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</si>
  <si>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</si>
  <si>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</si>
  <si>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</si>
  <si>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</si>
  <si>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</si>
  <si>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</si>
  <si>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</si>
  <si>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</si>
  <si>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</si>
  <si>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</si>
  <si>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</si>
  <si>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</si>
  <si>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</si>
  <si>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</si>
  <si>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</si>
  <si>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</si>
  <si>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</si>
  <si>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</si>
  <si>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</si>
  <si>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</si>
  <si>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</si>
  <si>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</si>
  <si>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</si>
  <si>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</si>
  <si>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</si>
  <si>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</si>
  <si>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</si>
  <si>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</si>
  <si>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</si>
  <si>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</si>
  <si>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</si>
  <si>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</si>
  <si>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</si>
  <si>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</si>
  <si>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</si>
  <si>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</si>
  <si>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</si>
  <si>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</si>
  <si>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</si>
  <si>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</si>
  <si>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</si>
  <si>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</si>
  <si>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</si>
  <si>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</si>
  <si>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</si>
  <si>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</si>
  <si>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</si>
  <si>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</si>
  <si>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</si>
  <si>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</si>
  <si>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</si>
  <si>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</si>
  <si>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</si>
  <si>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</si>
  <si>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</si>
  <si>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</si>
  <si>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</si>
  <si>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</si>
  <si>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</si>
  <si>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</si>
  <si>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</si>
  <si>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</si>
  <si>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</si>
  <si>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</si>
  <si>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</si>
  <si>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</si>
  <si>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</si>
  <si>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</si>
  <si>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</si>
  <si>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</si>
  <si>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</si>
  <si>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</si>
  <si>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</si>
  <si>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</si>
  <si>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</si>
  <si>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</si>
  <si>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</si>
  <si>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</si>
  <si>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</si>
  <si>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</si>
  <si>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</si>
  <si>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</si>
  <si>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</si>
  <si>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</si>
  <si>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</si>
  <si>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</si>
  <si>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</si>
  <si>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</si>
  <si>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</si>
  <si>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</si>
  <si>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</si>
  <si>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</si>
  <si>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</si>
  <si>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</si>
  <si>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</si>
  <si>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</si>
  <si>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</si>
  <si>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</si>
  <si>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</si>
  <si>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</si>
  <si>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</si>
  <si>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</si>
  <si>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</si>
  <si>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</si>
  <si>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</si>
  <si>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</si>
  <si>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</si>
  <si>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</si>
  <si>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</si>
  <si>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</si>
  <si>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</si>
  <si>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</si>
  <si>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</si>
  <si>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</si>
  <si>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</si>
  <si>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</si>
  <si>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</si>
  <si>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</si>
  <si>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</si>
  <si>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</si>
  <si>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</si>
  <si>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</si>
  <si>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</si>
  <si>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</si>
  <si>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</si>
  <si>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</si>
  <si>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</si>
  <si>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</si>
  <si>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</si>
  <si>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</si>
  <si>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</si>
  <si>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</si>
  <si>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</si>
  <si>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</si>
  <si>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</si>
  <si>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</si>
  <si>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</si>
  <si>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</si>
  <si>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</si>
  <si>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</si>
  <si>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</si>
  <si>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</si>
  <si>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</si>
  <si>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</si>
  <si>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</si>
  <si>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</si>
  <si>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</si>
  <si>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</si>
  <si>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</si>
  <si>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</si>
  <si>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</si>
  <si>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</si>
  <si>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</si>
  <si>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</si>
  <si>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</si>
  <si>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</si>
  <si>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</si>
  <si>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</si>
  <si>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</si>
  <si>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</si>
  <si>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</si>
  <si>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</si>
  <si>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</si>
  <si>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</si>
  <si>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</si>
  <si>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</si>
  <si>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</si>
  <si>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</si>
  <si>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</si>
  <si>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</si>
  <si>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</si>
  <si>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</si>
  <si>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</si>
  <si>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</si>
  <si>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</si>
  <si>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</si>
  <si>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</si>
  <si>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</si>
  <si>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</si>
  <si>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</si>
  <si>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</si>
  <si>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</si>
  <si>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</si>
  <si>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</si>
  <si>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</si>
  <si>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</si>
  <si>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</si>
  <si>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</si>
  <si>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</si>
  <si>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</si>
  <si>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</si>
  <si>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</si>
  <si>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</si>
  <si>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</si>
  <si>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</si>
  <si>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</si>
  <si>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</si>
  <si>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</si>
  <si>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</si>
  <si>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</si>
  <si>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</si>
  <si>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</si>
  <si>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</si>
  <si>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</si>
  <si>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</si>
  <si>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</si>
  <si>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</si>
  <si>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</si>
  <si>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</si>
  <si>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</si>
  <si>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</si>
  <si>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</si>
  <si>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</si>
  <si>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</si>
  <si>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</si>
  <si>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</si>
  <si>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</si>
  <si>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</si>
  <si>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</si>
  <si>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</si>
  <si>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</si>
  <si>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</si>
  <si>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</si>
  <si>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</si>
  <si>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</si>
  <si>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</si>
  <si>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</si>
  <si>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</si>
  <si>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</si>
  <si>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</si>
  <si>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</si>
  <si>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</si>
  <si>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</si>
  <si>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</si>
  <si>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</si>
  <si>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</si>
  <si>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</si>
  <si>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</si>
  <si>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</si>
  <si>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</si>
  <si>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</si>
  <si>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</si>
  <si>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</si>
  <si>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</si>
  <si>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</si>
  <si>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</si>
  <si>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</si>
  <si>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</si>
  <si>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</si>
  <si>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</si>
  <si>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</si>
  <si>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</si>
  <si>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</si>
  <si>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</si>
  <si>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</si>
  <si>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</si>
  <si>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</si>
  <si>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</si>
  <si>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</si>
  <si>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</si>
  <si>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</si>
  <si>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</si>
  <si>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</si>
  <si>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</si>
  <si>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</si>
  <si>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</si>
  <si>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</si>
  <si>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</si>
  <si>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</si>
  <si>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</si>
  <si>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</si>
  <si>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</si>
  <si>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</si>
  <si>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</si>
  <si>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</si>
  <si>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</si>
  <si>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</si>
  <si>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</si>
  <si>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</si>
  <si>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</si>
  <si>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</si>
  <si>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</si>
  <si>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</si>
  <si>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</si>
  <si>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</si>
  <si>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</si>
  <si>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</si>
  <si>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</si>
  <si>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</si>
  <si>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</si>
  <si>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</si>
  <si>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</si>
  <si>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</si>
  <si>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</si>
  <si>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</si>
  <si>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</si>
  <si>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</si>
  <si>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</si>
  <si>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</si>
  <si>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</si>
  <si>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</si>
  <si>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</si>
  <si>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</si>
  <si>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</si>
  <si>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</si>
  <si>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</si>
  <si>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</si>
  <si>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</si>
  <si>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</si>
  <si>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</si>
  <si>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</si>
  <si>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</si>
  <si>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</si>
  <si>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</si>
  <si>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</si>
  <si>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</si>
  <si>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</si>
  <si>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</si>
  <si>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</si>
  <si>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</si>
  <si>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</si>
  <si>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</si>
  <si>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</si>
  <si>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</si>
  <si>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</si>
  <si>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</si>
  <si>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</si>
  <si>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</si>
  <si>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</si>
  <si>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</si>
  <si>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</si>
  <si>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</si>
  <si>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</si>
  <si>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</si>
  <si>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</si>
  <si>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</si>
  <si>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</si>
  <si>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</si>
  <si>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</si>
  <si>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</si>
  <si>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</si>
  <si>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</si>
  <si>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</si>
  <si>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</si>
  <si>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</si>
  <si>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</si>
  <si>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</si>
  <si>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</si>
  <si>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</si>
  <si>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</si>
  <si>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</si>
  <si>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</si>
  <si>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</si>
  <si>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</si>
  <si>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</si>
  <si>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</si>
  <si>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</si>
  <si>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</si>
  <si>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</si>
  <si>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</si>
  <si>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</si>
  <si>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</si>
  <si>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</si>
  <si>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</si>
  <si>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</si>
  <si>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</si>
  <si>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</si>
  <si>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</si>
  <si>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</si>
  <si>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</si>
  <si>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</si>
  <si>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</si>
  <si>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</si>
  <si>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</si>
  <si>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</si>
  <si>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</si>
  <si>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</si>
  <si>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</si>
  <si>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</si>
  <si>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</si>
  <si>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</si>
  <si>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</si>
  <si>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</si>
  <si>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</si>
  <si>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</si>
  <si>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</si>
  <si>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</si>
  <si>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</si>
  <si>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</si>
  <si>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</si>
  <si>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</si>
  <si>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</si>
  <si>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</si>
  <si>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</si>
  <si>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</si>
  <si>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</si>
  <si>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</si>
  <si>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</si>
  <si>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</si>
  <si>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</si>
  <si>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</si>
  <si>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</si>
  <si>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</si>
  <si>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</si>
  <si>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</si>
  <si>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</si>
  <si>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</si>
  <si>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</si>
  <si>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</si>
  <si>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</si>
  <si>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</si>
  <si>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</si>
  <si>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</si>
  <si>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</si>
  <si>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</si>
  <si>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</si>
  <si>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</si>
  <si>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</si>
  <si>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</si>
  <si>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</si>
  <si>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</si>
  <si>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</si>
  <si>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</si>
  <si>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</si>
  <si>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</si>
  <si>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</si>
  <si>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</si>
  <si>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</si>
  <si>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</si>
  <si>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</si>
  <si>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</si>
  <si>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</si>
  <si>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</si>
  <si>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</si>
  <si>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</si>
  <si>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</si>
  <si>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</si>
  <si>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</si>
  <si>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</si>
  <si>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</si>
  <si>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</si>
  <si>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</si>
  <si>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</si>
  <si>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</si>
  <si>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</si>
  <si>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</si>
  <si>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</si>
  <si>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</si>
  <si>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</si>
  <si>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</si>
  <si>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</si>
  <si>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</si>
  <si>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</si>
  <si>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</si>
  <si>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</si>
  <si>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</si>
  <si>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</si>
  <si>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</si>
  <si>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</si>
  <si>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</si>
  <si>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</si>
  <si>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</si>
  <si>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</si>
  <si>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</si>
  <si>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</si>
  <si>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</si>
  <si>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</si>
  <si>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</si>
  <si>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</si>
  <si>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</si>
  <si>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</si>
  <si>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</si>
  <si>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</si>
  <si>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</si>
  <si>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</si>
  <si>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</si>
  <si>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</si>
  <si>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</si>
  <si>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</si>
  <si>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</si>
  <si>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</si>
  <si>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</si>
  <si>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</si>
  <si>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</si>
  <si>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</si>
  <si>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</si>
  <si>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</si>
  <si>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</si>
  <si>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</si>
  <si>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</si>
  <si>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</si>
  <si>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</si>
  <si>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</si>
  <si>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</si>
  <si>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</si>
  <si>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</si>
  <si>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</si>
  <si>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</si>
  <si>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</si>
  <si>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</si>
  <si>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</si>
  <si>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</si>
  <si>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</si>
  <si>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</si>
  <si>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</si>
  <si>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</si>
  <si>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</si>
  <si>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</si>
  <si>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</si>
  <si>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</si>
  <si>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</si>
  <si>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</si>
  <si>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</si>
  <si>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</si>
  <si>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</si>
  <si>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</si>
  <si>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</si>
  <si>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</si>
  <si>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</si>
  <si>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</si>
  <si>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</si>
  <si>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</si>
  <si>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</si>
  <si>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</si>
  <si>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</si>
  <si>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</si>
  <si>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</si>
  <si>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</si>
  <si>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</si>
  <si>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</si>
  <si>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</si>
  <si>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</si>
  <si>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</si>
  <si>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</si>
  <si>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</si>
  <si>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</si>
  <si>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</si>
  <si>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</si>
  <si>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</si>
  <si>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</si>
  <si>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</si>
  <si>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</si>
  <si>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</si>
  <si>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</si>
  <si>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</si>
  <si>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</si>
  <si>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</si>
  <si>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</si>
  <si>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</si>
  <si>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</si>
  <si>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</si>
  <si>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</si>
  <si>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</si>
  <si>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</si>
  <si>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</si>
  <si>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</si>
  <si>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</si>
  <si>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</si>
  <si>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</si>
  <si>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</si>
  <si>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</si>
  <si>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</si>
  <si>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</si>
  <si>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</si>
  <si>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</si>
  <si>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</si>
  <si>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</si>
  <si>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</si>
  <si>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</si>
  <si>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</si>
  <si>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</si>
  <si>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</si>
  <si>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</si>
  <si>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</si>
  <si>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</si>
  <si>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</si>
  <si>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</si>
  <si>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</si>
  <si>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</si>
  <si>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</si>
  <si>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</si>
  <si>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</si>
  <si>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</si>
  <si>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</si>
  <si>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</si>
  <si>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</si>
  <si>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</si>
  <si>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</si>
  <si>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</si>
  <si>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</si>
  <si>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</si>
  <si>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</si>
  <si>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</si>
  <si>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</si>
  <si>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</si>
  <si>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</si>
  <si>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</si>
  <si>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</si>
  <si>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</si>
  <si>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</si>
  <si>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</si>
  <si>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</si>
  <si>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</si>
  <si>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</si>
  <si>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</si>
  <si>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</si>
  <si>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</si>
  <si>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</si>
  <si>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</si>
  <si>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</si>
  <si>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</si>
  <si>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</si>
  <si>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</si>
  <si>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</si>
  <si>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</si>
  <si>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</si>
  <si>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</si>
  <si>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</si>
  <si>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</si>
  <si>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</si>
  <si>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</si>
  <si>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</si>
  <si>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</si>
  <si>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</si>
  <si>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</si>
  <si>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</si>
  <si>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</si>
  <si>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</si>
  <si>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</si>
  <si>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</si>
  <si>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</si>
  <si>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</si>
  <si>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</si>
  <si>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</si>
  <si>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</si>
  <si>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</si>
  <si>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</si>
  <si>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</si>
  <si>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</si>
  <si>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</si>
  <si>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</si>
  <si>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</si>
  <si>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</si>
  <si>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</si>
  <si>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</si>
  <si>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</si>
  <si>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</si>
  <si>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</si>
  <si>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</si>
  <si>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</si>
  <si>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</si>
  <si>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</si>
  <si>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</si>
  <si>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</si>
  <si>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</si>
  <si>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</si>
  <si>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</si>
  <si>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</si>
  <si>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</si>
  <si>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</si>
  <si>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</si>
  <si>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</si>
  <si>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</si>
  <si>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</si>
  <si>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</si>
  <si>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</si>
  <si>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</si>
  <si>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</si>
  <si>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</si>
  <si>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</si>
  <si>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</si>
  <si>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</si>
  <si>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</si>
  <si>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</si>
  <si>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</si>
  <si>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</si>
  <si>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</si>
  <si>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</si>
  <si>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</si>
  <si>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</si>
  <si>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</si>
  <si>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</si>
  <si>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</si>
  <si>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</si>
  <si>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</si>
  <si>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</si>
  <si>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</si>
  <si>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</si>
  <si>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</si>
  <si>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</si>
  <si>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</si>
  <si>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</si>
  <si>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</si>
  <si>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</si>
  <si>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</si>
  <si>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</si>
  <si>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</si>
  <si>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</si>
  <si>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</si>
  <si>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</si>
  <si>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</si>
  <si>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</si>
  <si>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</si>
  <si>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</si>
  <si>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</si>
  <si>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</si>
  <si>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</si>
  <si>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</si>
  <si>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</si>
  <si>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</si>
  <si>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</si>
  <si>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</si>
  <si>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</si>
  <si>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</si>
  <si>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</si>
  <si>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</si>
  <si>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</si>
  <si>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</si>
  <si>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</si>
  <si>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</si>
  <si>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</si>
  <si>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</si>
  <si>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</si>
  <si>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</si>
  <si>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</si>
  <si>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</si>
  <si>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</si>
  <si>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</si>
  <si>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</si>
  <si>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</si>
  <si>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</si>
  <si>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</si>
  <si>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</si>
  <si>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</si>
  <si>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</si>
  <si>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</si>
  <si>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</si>
  <si>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</si>
  <si>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</si>
  <si>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</si>
  <si>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</si>
  <si>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</si>
  <si>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</si>
  <si>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</si>
  <si>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</si>
  <si>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</si>
  <si>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</si>
  <si>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</si>
  <si>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</si>
  <si>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</si>
  <si>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</si>
  <si>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</si>
  <si>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</si>
  <si>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</si>
  <si>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</si>
  <si>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</si>
  <si>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</si>
  <si>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</si>
  <si>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</si>
  <si>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</si>
  <si>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</si>
  <si>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</si>
  <si>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</si>
  <si>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</si>
  <si>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</si>
  <si>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</si>
  <si>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</si>
  <si>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</si>
  <si>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</si>
  <si>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</si>
  <si>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</si>
  <si>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</si>
  <si>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</si>
  <si>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</si>
  <si>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</si>
  <si>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</si>
  <si>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</si>
  <si>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</si>
  <si>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</si>
  <si>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</si>
  <si>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</si>
  <si>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</si>
  <si>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</si>
  <si>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</si>
  <si>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</si>
  <si>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</si>
  <si>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</si>
  <si>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</si>
  <si>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</si>
  <si>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</si>
  <si>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</si>
  <si>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</si>
  <si>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</si>
  <si>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</si>
  <si>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</si>
  <si>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</si>
  <si>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</si>
  <si>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</si>
  <si>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</si>
  <si>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</si>
  <si>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</si>
  <si>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</si>
  <si>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</si>
  <si>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</si>
  <si>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</si>
  <si>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</si>
  <si>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</si>
  <si>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</si>
  <si>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</si>
  <si>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</si>
  <si>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</si>
  <si>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</si>
  <si>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</si>
  <si>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</si>
  <si>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</si>
  <si>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</si>
  <si>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</si>
  <si>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</si>
  <si>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</si>
  <si>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</si>
  <si>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</si>
  <si>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</si>
  <si>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</si>
  <si>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</si>
  <si>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</si>
  <si>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</si>
  <si>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</si>
  <si>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</si>
  <si>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</si>
  <si>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</si>
  <si>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</si>
  <si>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</si>
  <si>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</si>
  <si>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</si>
  <si>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</si>
  <si>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</si>
  <si>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</si>
  <si>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</si>
  <si>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</si>
  <si>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</si>
  <si>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</si>
  <si>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</si>
  <si>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</si>
  <si>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</si>
  <si>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</si>
  <si>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</si>
  <si>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</si>
  <si>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</si>
  <si>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</si>
  <si>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</si>
  <si>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</si>
  <si>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</si>
  <si>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</si>
  <si>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</si>
  <si>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</si>
  <si>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</si>
  <si>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</si>
  <si>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</si>
  <si>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</si>
  <si>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</si>
  <si>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</si>
  <si>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</si>
  <si>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</si>
  <si>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</si>
  <si>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</si>
  <si>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</si>
  <si>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</si>
  <si>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</si>
  <si>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</si>
  <si>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</si>
  <si>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</si>
  <si>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</si>
  <si>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</si>
  <si>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</si>
  <si>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</si>
  <si>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</si>
  <si>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</si>
  <si>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</si>
  <si>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</si>
  <si>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</si>
  <si>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</si>
  <si>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</si>
  <si>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</si>
  <si>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</si>
  <si>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</si>
  <si>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</si>
  <si>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</si>
  <si>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</si>
  <si>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</si>
  <si>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</si>
  <si>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</si>
  <si>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</si>
  <si>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</si>
  <si>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</si>
  <si>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</si>
  <si>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</si>
  <si>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</si>
  <si>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</si>
  <si>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</si>
  <si>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</si>
  <si>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</si>
  <si>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</si>
  <si>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</si>
  <si>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</si>
  <si>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</si>
  <si>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</si>
  <si>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</si>
  <si>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</si>
  <si>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</si>
  <si>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</si>
  <si>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</si>
  <si>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</si>
  <si>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</si>
  <si>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</si>
  <si>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</si>
  <si>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</si>
  <si>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</si>
  <si>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</si>
  <si>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</si>
  <si>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</si>
  <si>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</si>
  <si>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</si>
  <si>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</si>
  <si>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</si>
  <si>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</si>
  <si>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</si>
  <si>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</si>
  <si>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</si>
  <si>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</si>
  <si>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</si>
  <si>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</si>
  <si>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</si>
  <si>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</si>
  <si>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</si>
  <si>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</si>
  <si>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</si>
  <si>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</si>
  <si>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</si>
  <si>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</si>
  <si>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</si>
  <si>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</si>
  <si>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</si>
  <si>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</si>
  <si>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</si>
  <si>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</si>
  <si>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</si>
  <si>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</si>
  <si>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</si>
  <si>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</si>
  <si>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</si>
  <si>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</si>
  <si>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</si>
  <si>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</si>
  <si>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</si>
  <si>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</si>
  <si>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</si>
  <si>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</si>
  <si>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</si>
  <si>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</si>
  <si>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</si>
  <si>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</si>
  <si>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</si>
  <si>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</si>
  <si>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</si>
  <si>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</si>
  <si>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</si>
  <si>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</si>
  <si>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</si>
  <si>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</si>
  <si>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</si>
  <si>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</si>
  <si>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</si>
  <si>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</si>
  <si>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</si>
  <si>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</si>
  <si>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</si>
  <si>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</si>
  <si>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</si>
  <si>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</si>
  <si>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</si>
  <si>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</si>
  <si>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</si>
  <si>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</si>
  <si>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</si>
  <si>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</si>
  <si>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</si>
  <si>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</si>
  <si>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</si>
  <si>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</si>
  <si>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</si>
  <si>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</si>
  <si>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</si>
  <si>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</si>
  <si>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</si>
  <si>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</si>
  <si>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</si>
  <si>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</si>
  <si>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</si>
  <si>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</si>
  <si>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</si>
  <si>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</si>
  <si>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</si>
  <si>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</si>
  <si>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</si>
  <si>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</si>
  <si>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</si>
  <si>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</si>
  <si>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</si>
  <si>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</si>
  <si>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</si>
  <si>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</si>
  <si>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</si>
  <si>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</si>
  <si>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</si>
  <si>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</si>
  <si>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</si>
  <si>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</si>
  <si>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</si>
  <si>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</si>
  <si>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</si>
  <si>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</si>
  <si>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</si>
  <si>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</si>
  <si>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</si>
  <si>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</si>
  <si>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</si>
  <si>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</si>
  <si>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</si>
  <si>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</si>
  <si>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</si>
  <si>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</si>
  <si>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</si>
  <si>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</si>
  <si>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</si>
  <si>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</si>
  <si>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</si>
  <si>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</si>
  <si>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</si>
  <si>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</si>
  <si>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</si>
  <si>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</si>
  <si>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</si>
  <si>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</si>
  <si>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</si>
  <si>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</si>
  <si>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</si>
  <si>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</si>
  <si>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</si>
  <si>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</si>
  <si>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</si>
  <si>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</si>
  <si>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</si>
  <si>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</si>
  <si>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</si>
  <si>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</si>
  <si>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</si>
  <si>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</si>
  <si>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</si>
  <si>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</si>
  <si>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</si>
  <si>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</si>
  <si>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</si>
  <si>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</si>
  <si>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</si>
  <si>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</si>
  <si>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</si>
  <si>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</si>
  <si>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</si>
  <si>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</si>
  <si>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</si>
  <si>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</si>
  <si>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</si>
  <si>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</si>
  <si>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</si>
  <si>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</si>
  <si>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</si>
  <si>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</si>
  <si>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</si>
  <si>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</si>
  <si>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</si>
  <si>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</si>
  <si>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</si>
  <si>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</si>
  <si>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</si>
  <si>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</si>
  <si>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</si>
  <si>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</si>
  <si>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</si>
  <si>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</si>
  <si>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</si>
  <si>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</si>
  <si>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</si>
  <si>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</si>
  <si>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</si>
  <si>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</si>
  <si>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</si>
  <si>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</si>
  <si>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</si>
  <si>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</si>
  <si>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</si>
  <si>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</si>
  <si>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</si>
  <si>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</si>
  <si>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</si>
  <si>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</si>
  <si>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</si>
  <si>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</si>
  <si>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</si>
  <si>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</si>
  <si>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</si>
  <si>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</si>
  <si>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</si>
  <si>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</si>
  <si>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</si>
  <si>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</si>
  <si>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</si>
  <si>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</si>
  <si>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</si>
  <si>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</si>
  <si>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</si>
  <si>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</si>
  <si>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</si>
  <si>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</si>
  <si>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</si>
  <si>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</si>
  <si>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</si>
  <si>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</si>
  <si>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</si>
  <si>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</si>
  <si>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</si>
  <si>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</si>
  <si>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</si>
  <si>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</si>
  <si>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</si>
  <si>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</si>
  <si>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</si>
  <si>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</si>
  <si>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</si>
  <si>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</si>
  <si>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</si>
  <si>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</si>
  <si>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</si>
  <si>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</si>
  <si>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</si>
  <si>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</si>
  <si>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</si>
  <si>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</si>
  <si>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</si>
  <si>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</si>
  <si>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</si>
  <si>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</si>
  <si>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</si>
  <si>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</si>
  <si>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</si>
  <si>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</si>
  <si>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</si>
  <si>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</si>
  <si>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</si>
  <si>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</si>
  <si>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</si>
  <si>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</si>
  <si>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</si>
  <si>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</si>
  <si>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</si>
  <si>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</si>
  <si>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</si>
  <si>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</si>
  <si>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</si>
  <si>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</si>
  <si>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</si>
  <si>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</si>
  <si>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</si>
  <si>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</si>
  <si>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</si>
  <si>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</si>
  <si>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</si>
  <si>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</si>
  <si>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</si>
  <si>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</si>
  <si>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</si>
  <si>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</si>
  <si>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</si>
  <si>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</si>
  <si>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</si>
  <si>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</si>
  <si>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</si>
  <si>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</si>
  <si>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</si>
  <si>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</si>
  <si>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</si>
  <si>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</si>
  <si>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</si>
  <si>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</si>
  <si>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</si>
  <si>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</si>
  <si>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</si>
  <si>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</si>
  <si>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</si>
  <si>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</si>
  <si>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</si>
  <si>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</si>
  <si>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</si>
  <si>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</si>
  <si>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</si>
  <si>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</si>
  <si>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</si>
  <si>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</si>
  <si>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</si>
  <si>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</si>
  <si>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</si>
  <si>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</si>
  <si>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</si>
  <si>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</si>
  <si>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</si>
  <si>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</si>
  <si>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</si>
  <si>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</si>
  <si>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</si>
  <si>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</si>
  <si>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</si>
  <si>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</si>
  <si>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</si>
  <si>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</si>
  <si>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</si>
  <si>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</si>
  <si>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</si>
  <si>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</si>
  <si>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</si>
  <si>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</si>
  <si>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</si>
  <si>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</si>
  <si>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</si>
  <si>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</si>
  <si>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</si>
  <si>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</si>
  <si>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</si>
  <si>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</si>
  <si>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</si>
  <si>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</si>
  <si>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</si>
  <si>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</si>
  <si>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</si>
  <si>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</si>
  <si>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</si>
  <si>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</si>
  <si>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</si>
  <si>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</si>
  <si>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</si>
  <si>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</si>
  <si>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</si>
  <si>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</si>
  <si>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</si>
  <si>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</si>
  <si>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</si>
  <si>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</si>
  <si>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</si>
  <si>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</si>
  <si>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</si>
  <si>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</si>
  <si>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</si>
  <si>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</si>
  <si>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</si>
  <si>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</si>
  <si>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</si>
  <si>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</si>
  <si>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</si>
  <si>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</si>
  <si>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</si>
  <si>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</si>
  <si>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</si>
  <si>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</si>
  <si>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</si>
  <si>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</si>
  <si>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</si>
  <si>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</si>
  <si>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</si>
  <si>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</si>
  <si>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</si>
  <si>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</si>
  <si>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</si>
  <si>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</si>
  <si>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</si>
  <si>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</si>
  <si>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</si>
  <si>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</si>
  <si>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</si>
  <si>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</si>
  <si>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</si>
  <si>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</si>
  <si>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</si>
  <si>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</si>
  <si>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</si>
  <si>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</si>
  <si>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</si>
  <si>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</si>
  <si>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</si>
  <si>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</si>
  <si>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</si>
  <si>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</si>
  <si>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</si>
  <si>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</si>
  <si>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</si>
  <si>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</si>
  <si>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</si>
  <si>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</si>
  <si>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</si>
  <si>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</si>
  <si>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</si>
  <si>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</si>
  <si>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</si>
  <si>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</si>
  <si>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</si>
  <si>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</si>
  <si>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</si>
  <si>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</si>
  <si>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</si>
  <si>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</si>
  <si>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</si>
  <si>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</si>
  <si>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</si>
  <si>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</si>
  <si>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</si>
  <si>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</si>
  <si>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</si>
  <si>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</si>
  <si>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</si>
  <si>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</si>
  <si>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</si>
  <si>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</si>
  <si>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</si>
  <si>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</si>
  <si>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</si>
  <si>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</si>
  <si>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</si>
  <si>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</si>
  <si>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</si>
  <si>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</si>
  <si>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</si>
  <si>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</si>
  <si>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</si>
  <si>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</si>
  <si>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</si>
  <si>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</si>
  <si>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</si>
  <si>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</si>
  <si>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</si>
  <si>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</si>
  <si>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</si>
  <si>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</si>
  <si>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</si>
  <si>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</si>
  <si>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</si>
  <si>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</si>
  <si>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</si>
  <si>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</si>
  <si>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</si>
  <si>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</si>
  <si>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</si>
  <si>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</si>
  <si>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</si>
  <si>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</si>
  <si>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</si>
  <si>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</si>
  <si>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</si>
  <si>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</si>
  <si>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</si>
  <si>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</si>
  <si>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</si>
  <si>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</si>
  <si>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</si>
  <si>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</si>
  <si>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</si>
  <si>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</si>
  <si>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</si>
  <si>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</si>
  <si>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</si>
  <si>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</si>
  <si>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</si>
  <si>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</si>
  <si>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</si>
  <si>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</si>
  <si>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</si>
  <si>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</si>
  <si>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</si>
  <si>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</si>
  <si>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</si>
  <si>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</si>
  <si>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</si>
  <si>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</si>
  <si>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</si>
  <si>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</si>
  <si>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</si>
  <si>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</si>
  <si>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</si>
  <si>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</si>
  <si>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</si>
  <si>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</si>
  <si>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</si>
  <si>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</si>
  <si>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</si>
  <si>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</si>
  <si>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</si>
  <si>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</si>
  <si>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</si>
  <si>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</si>
  <si>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</si>
  <si>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</si>
  <si>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</si>
  <si>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</si>
  <si>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</si>
  <si>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</si>
  <si>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</si>
  <si>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</si>
  <si>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</si>
  <si>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</si>
  <si>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</si>
  <si>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</si>
  <si>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</si>
  <si>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</si>
  <si>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</si>
  <si>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</si>
  <si>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</si>
  <si>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</si>
  <si>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</si>
  <si>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</si>
  <si>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</si>
  <si>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</si>
  <si>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</si>
  <si>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</si>
  <si>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</si>
  <si>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</si>
  <si>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</si>
  <si>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</si>
  <si>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</si>
  <si>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</si>
  <si>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</si>
  <si>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</si>
  <si>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</si>
  <si>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</si>
  <si>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</si>
  <si>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</si>
  <si>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</si>
  <si>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</si>
  <si>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</si>
  <si>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</si>
  <si>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</si>
  <si>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</si>
  <si>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</si>
  <si>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</si>
  <si>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</si>
  <si>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</si>
  <si>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</si>
  <si>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</si>
  <si>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</si>
  <si>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</si>
  <si>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</si>
  <si>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</si>
  <si>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</si>
  <si>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</si>
  <si>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</si>
  <si>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</si>
  <si>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</si>
  <si>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</si>
  <si>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</si>
  <si>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</si>
  <si>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</si>
  <si>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</si>
  <si>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</si>
  <si>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</si>
  <si>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</si>
  <si>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</si>
  <si>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</si>
  <si>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</si>
  <si>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</si>
  <si>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</si>
  <si>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</si>
  <si>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</si>
  <si>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</si>
  <si>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</si>
  <si>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</si>
  <si>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</si>
  <si>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</si>
  <si>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</si>
  <si>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</si>
  <si>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</si>
  <si>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</si>
  <si>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</si>
  <si>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</si>
  <si>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</si>
  <si>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</si>
  <si>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</si>
  <si>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</si>
  <si>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</si>
  <si>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</si>
  <si>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</si>
  <si>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</si>
  <si>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</si>
  <si>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</si>
  <si>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</si>
  <si>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</si>
  <si>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</si>
  <si>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</si>
  <si>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</si>
  <si>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</si>
  <si>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</si>
  <si>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</si>
  <si>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</si>
  <si>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</si>
  <si>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</si>
  <si>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</si>
  <si>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</si>
  <si>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</si>
  <si>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</si>
  <si>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</si>
  <si>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</si>
  <si>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</si>
  <si>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</si>
  <si>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</si>
  <si>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</si>
  <si>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</si>
  <si>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</si>
  <si>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</si>
  <si>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</si>
  <si>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</si>
  <si>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</si>
  <si>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</si>
  <si>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</si>
  <si>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</si>
  <si>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</si>
  <si>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</si>
  <si>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</si>
  <si>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</si>
  <si>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</si>
  <si>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</si>
  <si>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</si>
  <si>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</si>
  <si>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</si>
  <si>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</si>
  <si>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</si>
  <si>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</si>
  <si>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</si>
  <si>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</si>
  <si>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</si>
  <si>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</si>
  <si>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</si>
  <si>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</si>
  <si>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</si>
  <si>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</si>
  <si>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</si>
  <si>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</si>
  <si>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</si>
  <si>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</si>
  <si>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</si>
  <si>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</si>
  <si>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</si>
  <si>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</si>
  <si>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</si>
  <si>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</si>
  <si>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</si>
  <si>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</si>
  <si>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</si>
  <si>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</si>
  <si>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</si>
  <si>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</si>
  <si>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</si>
  <si>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</si>
  <si>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</si>
  <si>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</si>
  <si>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</si>
  <si>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</si>
  <si>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</si>
  <si>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</si>
  <si>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</si>
  <si>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</si>
  <si>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</si>
  <si>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</si>
  <si>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</si>
  <si>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</si>
  <si>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</si>
  <si>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</si>
  <si>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</si>
  <si>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</si>
  <si>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</si>
  <si>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</si>
  <si>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</si>
  <si>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</si>
  <si>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</si>
  <si>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</si>
  <si>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</si>
  <si>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</si>
  <si>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</si>
  <si>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</si>
  <si>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</si>
  <si>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</si>
  <si>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</si>
  <si>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</si>
  <si>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</si>
  <si>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</si>
  <si>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</si>
  <si>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</si>
  <si>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</si>
  <si>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</si>
  <si>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</si>
  <si>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</si>
  <si>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</si>
  <si>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</si>
  <si>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</si>
  <si>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</si>
  <si>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</si>
  <si>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</si>
  <si>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</si>
  <si>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</si>
  <si>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</si>
  <si>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</si>
  <si>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</si>
  <si>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</si>
  <si>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</si>
  <si>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</si>
  <si>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</si>
  <si>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</si>
  <si>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</si>
  <si>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</si>
  <si>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</si>
  <si>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</si>
  <si>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</si>
  <si>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</si>
  <si>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</si>
  <si>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</si>
  <si>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</si>
  <si>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</si>
  <si>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</si>
  <si>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</si>
  <si>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</si>
  <si>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</si>
  <si>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</si>
  <si>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</si>
  <si>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</si>
  <si>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</si>
  <si>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</si>
  <si>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</si>
  <si>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</si>
  <si>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</si>
  <si>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</si>
  <si>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</si>
  <si>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</si>
  <si>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</si>
  <si>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</si>
  <si>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</si>
  <si>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</si>
  <si>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</si>
  <si>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</si>
  <si>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</si>
  <si>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</si>
  <si>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</si>
  <si>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</si>
  <si>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</si>
  <si>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</si>
  <si>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</si>
  <si>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</si>
  <si>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</si>
  <si>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</si>
  <si>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</si>
  <si>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</si>
  <si>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</si>
  <si>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</si>
  <si>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</si>
  <si>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</si>
  <si>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</si>
  <si>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</si>
  <si>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</si>
  <si>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</si>
  <si>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</si>
  <si>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</si>
  <si>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</si>
  <si>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</si>
  <si>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</si>
  <si>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</si>
  <si>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</si>
  <si>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</si>
  <si>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</si>
  <si>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</si>
  <si>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</si>
  <si>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</si>
  <si>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</si>
  <si>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</si>
  <si>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</si>
  <si>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</si>
  <si>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</si>
  <si>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</si>
  <si>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</si>
  <si>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</si>
  <si>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</si>
  <si>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</si>
  <si>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</si>
  <si>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</si>
  <si>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</si>
  <si>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</si>
  <si>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</si>
  <si>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</si>
  <si>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</si>
  <si>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</si>
  <si>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</si>
  <si>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</si>
  <si>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</si>
  <si>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</si>
  <si>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</si>
  <si>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</si>
  <si>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</si>
  <si>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</si>
  <si>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</si>
  <si>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</si>
  <si>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</si>
  <si>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</si>
  <si>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</si>
  <si>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</si>
  <si>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</si>
  <si>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</si>
  <si>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</si>
  <si>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</si>
  <si>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</si>
  <si>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</si>
  <si>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</si>
  <si>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</si>
  <si>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</si>
  <si>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</si>
  <si>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</si>
  <si>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</si>
  <si>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</si>
  <si>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</si>
  <si>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</si>
  <si>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</si>
  <si>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</si>
  <si>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</si>
  <si>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</si>
  <si>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</si>
  <si>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</si>
  <si>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</si>
  <si>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</si>
  <si>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</si>
  <si>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</si>
  <si>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</si>
  <si>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</si>
  <si>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</si>
  <si>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</si>
  <si>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</si>
  <si>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</si>
  <si>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</si>
  <si>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</si>
  <si>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</si>
  <si>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</si>
  <si>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</si>
  <si>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</si>
  <si>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</si>
  <si>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</si>
  <si>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</si>
  <si>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</si>
  <si>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</si>
  <si>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</si>
  <si>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</si>
  <si>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</si>
  <si>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</si>
  <si>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</si>
  <si>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</si>
  <si>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</si>
  <si>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</si>
  <si>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</si>
  <si>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</si>
  <si>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</si>
  <si>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</si>
  <si>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</si>
  <si>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</si>
  <si>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</si>
  <si>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</si>
  <si>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</si>
  <si>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</si>
  <si>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</si>
  <si>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</si>
  <si>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</si>
  <si>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</si>
  <si>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</si>
  <si>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</si>
  <si>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</si>
  <si>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</si>
  <si>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</si>
  <si>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</si>
  <si>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</si>
  <si>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</si>
  <si>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</si>
  <si>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</si>
  <si>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</si>
  <si>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</si>
  <si>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</si>
  <si>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</si>
  <si>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</si>
  <si>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</si>
  <si>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</si>
  <si>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</si>
  <si>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</si>
  <si>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</si>
  <si>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</si>
  <si>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</si>
  <si>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</si>
  <si>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</si>
  <si>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</si>
  <si>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</si>
  <si>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</si>
  <si>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</si>
  <si>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</si>
  <si>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</si>
  <si>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</si>
  <si>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</si>
  <si>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</si>
  <si>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</si>
  <si>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</si>
  <si>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</si>
  <si>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</si>
  <si>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</si>
  <si>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</si>
  <si>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</si>
  <si>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</si>
  <si>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</si>
  <si>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</si>
  <si>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</si>
  <si>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</si>
  <si>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</si>
  <si>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</si>
  <si>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</si>
  <si>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</si>
  <si>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</si>
  <si>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</si>
  <si>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</si>
  <si>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</si>
  <si>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</si>
  <si>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</si>
  <si>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</si>
  <si>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</si>
  <si>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</si>
  <si>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</si>
  <si>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</si>
  <si>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</si>
  <si>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</si>
  <si>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</si>
  <si>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</si>
  <si>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</si>
  <si>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</si>
  <si>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</si>
  <si>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</si>
  <si>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</si>
  <si>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</si>
  <si>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</si>
  <si>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</si>
  <si>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</si>
  <si>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</si>
  <si>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</si>
  <si>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</si>
  <si>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</si>
  <si>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</si>
  <si>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</si>
  <si>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</si>
  <si>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</si>
  <si>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</si>
  <si>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</si>
  <si>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</si>
  <si>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</si>
  <si>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</si>
  <si>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</si>
  <si>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</si>
  <si>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</si>
  <si>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</si>
  <si>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</si>
  <si>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</si>
  <si>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</si>
  <si>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</si>
  <si>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</si>
  <si>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</si>
  <si>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</si>
  <si>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</si>
  <si>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</si>
  <si>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</si>
  <si>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</si>
  <si>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</si>
  <si>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</si>
  <si>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</si>
  <si>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</si>
  <si>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</si>
  <si>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</si>
  <si>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</si>
  <si>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</si>
  <si>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</si>
  <si>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</si>
  <si>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</si>
  <si>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</si>
  <si>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</si>
  <si>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</si>
  <si>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</si>
  <si>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</si>
  <si>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</si>
  <si>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</si>
  <si>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</si>
  <si>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</si>
  <si>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</si>
  <si>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</si>
  <si>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</si>
  <si>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</si>
  <si>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</si>
  <si>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</si>
  <si>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</si>
  <si>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</si>
  <si>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</si>
  <si>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</si>
  <si>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</si>
  <si>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</si>
  <si>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</si>
  <si>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</si>
  <si>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</si>
  <si>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</si>
  <si>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</si>
  <si>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</si>
  <si>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</si>
  <si>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</si>
  <si>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</si>
  <si>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</si>
  <si>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</si>
  <si>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</si>
  <si>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</si>
  <si>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</si>
  <si>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</si>
  <si>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</si>
  <si>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</si>
  <si>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</si>
  <si>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</si>
  <si>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</si>
  <si>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</si>
  <si>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</si>
  <si>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</si>
  <si>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</si>
  <si>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</si>
  <si>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</si>
  <si>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</si>
  <si>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</si>
  <si>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</si>
  <si>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</si>
  <si>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</si>
  <si>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</si>
  <si>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</si>
  <si>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</si>
  <si>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</si>
  <si>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</si>
  <si>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</si>
  <si>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</si>
  <si>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</si>
  <si>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</si>
  <si>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</si>
  <si>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</si>
  <si>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</si>
  <si>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</si>
  <si>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</si>
  <si>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</si>
  <si>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</si>
  <si>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</si>
  <si>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</si>
  <si>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</si>
  <si>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</si>
  <si>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</si>
  <si>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</si>
  <si>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</si>
  <si>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</si>
  <si>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</si>
  <si>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</si>
  <si>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</si>
  <si>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</si>
  <si>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</si>
  <si>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</si>
  <si>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</si>
  <si>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</si>
  <si>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</si>
  <si>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</si>
  <si>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</si>
  <si>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</si>
  <si>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</si>
  <si>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</si>
  <si>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</si>
  <si>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</si>
  <si>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</si>
  <si>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</si>
  <si>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</si>
  <si>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</si>
  <si>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</si>
  <si>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</si>
  <si>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</si>
  <si>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</si>
  <si>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</si>
  <si>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</si>
  <si>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</si>
  <si>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</si>
  <si>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</si>
  <si>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</si>
  <si>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</si>
  <si>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</si>
  <si>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</si>
  <si>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</si>
  <si>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</si>
  <si>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</si>
  <si>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</si>
  <si>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</si>
  <si>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</si>
  <si>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</si>
  <si>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</si>
  <si>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</si>
  <si>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</si>
  <si>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</si>
  <si>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</si>
  <si>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</si>
  <si>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</si>
  <si>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</si>
  <si>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</si>
  <si>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</si>
  <si>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</si>
  <si>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</si>
  <si>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</si>
  <si>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</si>
  <si>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</si>
  <si>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</si>
  <si>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</si>
  <si>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</si>
  <si>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</si>
  <si>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</si>
  <si>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</si>
  <si>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</si>
  <si>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</si>
  <si>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</si>
  <si>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</si>
  <si>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</si>
  <si>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</si>
  <si>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</si>
  <si>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</si>
  <si>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</si>
  <si>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</si>
  <si>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</si>
  <si>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</si>
  <si>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</si>
  <si>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</si>
  <si>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</si>
  <si>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</si>
  <si>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</si>
  <si>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</si>
  <si>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</si>
  <si>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</si>
  <si>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</si>
  <si>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</si>
  <si>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</si>
  <si>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</si>
  <si>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</si>
  <si>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</si>
  <si>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</si>
  <si>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</si>
  <si>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</si>
  <si>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</si>
  <si>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</si>
  <si>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</si>
  <si>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</si>
  <si>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</si>
  <si>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</si>
  <si>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</si>
  <si>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</si>
  <si>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</si>
  <si>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</si>
  <si>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</si>
  <si>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</si>
  <si>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</si>
  <si>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</si>
  <si>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</si>
  <si>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</si>
  <si>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</si>
  <si>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</si>
  <si>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</si>
  <si>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</si>
  <si>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</si>
  <si>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</si>
  <si>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</si>
  <si>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</si>
  <si>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</si>
  <si>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</si>
  <si>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</si>
  <si>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</si>
  <si>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</si>
  <si>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</si>
  <si>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</si>
  <si>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</si>
  <si>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</si>
  <si>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</si>
  <si>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</si>
  <si>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</si>
  <si>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</si>
  <si>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</si>
  <si>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</si>
  <si>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</si>
  <si>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</si>
  <si>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</si>
  <si>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</si>
  <si>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</si>
  <si>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</si>
  <si>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</si>
  <si>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</si>
  <si>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</si>
  <si>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</si>
  <si>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</si>
  <si>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</si>
  <si>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</si>
  <si>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</si>
  <si>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</si>
  <si>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</si>
  <si>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</si>
  <si>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</si>
  <si>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</si>
  <si>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</si>
  <si>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</si>
  <si>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</si>
  <si>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</si>
  <si>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</si>
  <si>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</si>
  <si>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</si>
  <si>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</si>
  <si>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</si>
  <si>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</si>
  <si>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</si>
  <si>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</si>
  <si>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</si>
  <si>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</si>
  <si>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</si>
  <si>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</si>
  <si>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</si>
  <si>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</si>
  <si>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</si>
  <si>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</si>
  <si>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</si>
  <si>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</si>
  <si>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</si>
  <si>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</si>
  <si>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</si>
  <si>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</si>
  <si>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</si>
  <si>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</si>
  <si>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</si>
  <si>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</si>
  <si>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</si>
  <si>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</si>
  <si>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</si>
  <si>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</si>
  <si>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</si>
  <si>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</si>
  <si>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</si>
  <si>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</si>
  <si>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</si>
  <si>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</si>
  <si>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</si>
  <si>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</si>
  <si>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</si>
  <si>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</si>
  <si>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</si>
  <si>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</si>
  <si>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</si>
  <si>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</si>
  <si>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</si>
  <si>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</si>
  <si>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</si>
  <si>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</si>
  <si>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</si>
  <si>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</si>
  <si>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</si>
  <si>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</si>
  <si>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</si>
  <si>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</si>
  <si>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</si>
  <si>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</si>
  <si>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</si>
  <si>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</si>
  <si>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</si>
  <si>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</si>
  <si>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</si>
  <si>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</si>
  <si>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</si>
  <si>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</si>
  <si>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</si>
  <si>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</si>
  <si>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</si>
  <si>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</si>
  <si>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</si>
  <si>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</si>
  <si>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</si>
  <si>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</si>
  <si>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</si>
  <si>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</si>
  <si>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</si>
  <si>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</si>
  <si>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</si>
  <si>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</si>
  <si>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</si>
  <si>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</si>
  <si>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</si>
  <si>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</si>
  <si>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</si>
  <si>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</si>
  <si>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</si>
  <si>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</si>
  <si>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</si>
  <si>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</si>
  <si>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</si>
  <si>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</si>
  <si>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</si>
  <si>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</si>
  <si>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</si>
  <si>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</si>
  <si>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</si>
  <si>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</si>
  <si>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</si>
  <si>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</si>
  <si>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</si>
  <si>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</si>
  <si>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</si>
  <si>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</si>
  <si>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</si>
  <si>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</si>
  <si>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</si>
  <si>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</si>
  <si>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</si>
  <si>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</si>
  <si>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</si>
  <si>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</si>
  <si>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</si>
  <si>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</si>
  <si>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</si>
  <si>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</si>
  <si>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</si>
  <si>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</si>
  <si>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</si>
  <si>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</si>
  <si>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</si>
  <si>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</si>
  <si>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</si>
  <si>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</si>
  <si>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</si>
  <si>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</si>
  <si>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</si>
  <si>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</si>
  <si>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</si>
  <si>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</si>
  <si>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</si>
  <si>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</si>
  <si>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</si>
  <si>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</si>
  <si>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</si>
  <si>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</si>
  <si>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</si>
  <si>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</si>
  <si>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</si>
  <si>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</si>
  <si>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</si>
  <si>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</si>
  <si>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</si>
  <si>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</si>
  <si>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</si>
  <si>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</si>
  <si>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</si>
  <si>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</si>
  <si>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</si>
  <si>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</si>
  <si>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</si>
  <si>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</si>
  <si>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</si>
  <si>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</si>
  <si>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</si>
  <si>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</si>
  <si>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</si>
  <si>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</si>
  <si>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</si>
  <si>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</si>
  <si>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</si>
  <si>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</si>
  <si>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</si>
  <si>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</si>
  <si>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</si>
  <si>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</si>
  <si>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</si>
  <si>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</si>
  <si>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</si>
  <si>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</si>
  <si>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</si>
  <si>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</si>
  <si>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</si>
  <si>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</si>
  <si>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</si>
  <si>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</si>
  <si>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</si>
  <si>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</si>
  <si>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</si>
  <si>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</si>
  <si>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</si>
  <si>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</si>
  <si>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</si>
  <si>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</si>
  <si>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</si>
  <si>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</si>
  <si>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</si>
  <si>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</si>
  <si>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</si>
  <si>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</si>
  <si>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</si>
  <si>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</si>
  <si>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</si>
  <si>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</si>
  <si>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</si>
  <si>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</si>
  <si>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</si>
  <si>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</si>
  <si>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</si>
  <si>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</si>
  <si>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</si>
  <si>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</si>
  <si>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</si>
  <si>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</si>
  <si>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</si>
  <si>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</si>
  <si>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</si>
  <si>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</si>
  <si>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</si>
  <si>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</si>
  <si>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</si>
  <si>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</si>
  <si>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</si>
  <si>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</si>
  <si>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</si>
  <si>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</si>
  <si>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</si>
  <si>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</si>
  <si>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</si>
  <si>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</si>
  <si>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</si>
  <si>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</si>
  <si>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</si>
  <si>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</si>
  <si>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</si>
  <si>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</si>
  <si>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</si>
  <si>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</si>
  <si>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</si>
  <si>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</si>
  <si>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</si>
  <si>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</si>
  <si>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</si>
  <si>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</si>
  <si>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</si>
  <si>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</si>
  <si>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</si>
  <si>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</si>
  <si>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</si>
  <si>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</si>
  <si>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</si>
  <si>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</si>
  <si>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</si>
  <si>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</si>
  <si>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</si>
  <si>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</si>
  <si>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</si>
  <si>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</si>
  <si>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</si>
  <si>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</si>
  <si>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</si>
  <si>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</si>
  <si>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</si>
  <si>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</si>
  <si>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</si>
  <si>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</si>
  <si>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</si>
  <si>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</si>
  <si>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</si>
  <si>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</si>
  <si>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</si>
  <si>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</si>
  <si>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</si>
  <si>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</si>
  <si>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</si>
  <si>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</si>
  <si>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</si>
  <si>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</si>
  <si>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</si>
  <si>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</si>
  <si>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</si>
  <si>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</si>
  <si>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</si>
  <si>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</si>
  <si>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</si>
  <si>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</si>
  <si>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</si>
  <si>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</si>
  <si>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</si>
  <si>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</si>
  <si>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</si>
  <si>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</si>
  <si>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</si>
  <si>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</si>
  <si>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</si>
  <si>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</si>
  <si>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</si>
  <si>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</si>
  <si>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</si>
  <si>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</si>
  <si>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</si>
  <si>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</si>
  <si>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</si>
  <si>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</si>
  <si>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</si>
  <si>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</si>
  <si>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</si>
  <si>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</si>
  <si>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</si>
  <si>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</si>
  <si>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</si>
  <si>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</si>
  <si>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</si>
  <si>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</si>
  <si>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</si>
  <si>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</si>
  <si>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</si>
  <si>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</si>
  <si>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</si>
  <si>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</si>
  <si>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</si>
  <si>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</si>
  <si>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</si>
  <si>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</si>
  <si>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</si>
  <si>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</si>
  <si>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</si>
  <si>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</si>
  <si>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</si>
  <si>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</si>
  <si>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</si>
  <si>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</si>
  <si>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</si>
  <si>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</si>
  <si>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</si>
  <si>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</si>
  <si>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</si>
  <si>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</si>
  <si>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</si>
  <si>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</si>
  <si>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</si>
  <si>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</si>
  <si>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</si>
  <si>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</si>
  <si>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</si>
  <si>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</si>
  <si>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</si>
  <si>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</si>
  <si>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</si>
  <si>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</si>
  <si>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</si>
  <si>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</si>
  <si>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</si>
  <si>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</si>
  <si>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</si>
  <si>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</si>
  <si>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</si>
  <si>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</si>
  <si>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</si>
  <si>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</si>
  <si>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</si>
  <si>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</si>
  <si>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</si>
  <si>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</si>
  <si>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</si>
  <si>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</si>
  <si>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</si>
  <si>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</si>
  <si>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</si>
  <si>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</si>
  <si>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</si>
  <si>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</si>
  <si>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</si>
  <si>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</si>
  <si>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</si>
  <si>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</si>
  <si>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</si>
  <si>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</si>
  <si>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</si>
  <si>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</si>
  <si>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</si>
  <si>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</si>
  <si>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</si>
  <si>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</si>
  <si>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</si>
  <si>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</si>
  <si>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</si>
  <si>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</si>
  <si>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</si>
  <si>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</si>
  <si>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</si>
  <si>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</si>
  <si>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</si>
  <si>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</si>
  <si>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</si>
  <si>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</si>
  <si>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</si>
  <si>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</si>
  <si>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</si>
  <si>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</si>
  <si>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</si>
  <si>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</si>
  <si>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</si>
  <si>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</si>
  <si>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</si>
  <si>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</si>
  <si>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</si>
  <si>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</si>
  <si>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</si>
  <si>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</si>
  <si>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</si>
  <si>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</si>
  <si>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</si>
  <si>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</si>
  <si>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</si>
  <si>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</si>
  <si>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</si>
  <si>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</si>
  <si>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</si>
  <si>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</si>
  <si>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</si>
  <si>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</si>
  <si>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</si>
  <si>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</si>
  <si>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</si>
  <si>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</si>
  <si>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</si>
  <si>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</si>
  <si>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</si>
  <si>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</si>
  <si>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</si>
  <si>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</si>
  <si>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</si>
  <si>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</si>
  <si>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</si>
  <si>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</si>
  <si>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</si>
  <si>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</si>
  <si>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</si>
  <si>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</si>
  <si>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</si>
  <si>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</si>
  <si>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</si>
  <si>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</si>
  <si>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</si>
  <si>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</si>
  <si>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</si>
  <si>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</si>
  <si>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</si>
  <si>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</si>
  <si>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</si>
  <si>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</si>
  <si>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</si>
  <si>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</si>
  <si>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</si>
  <si>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</si>
  <si>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</si>
  <si>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</si>
  <si>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</si>
  <si>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</si>
  <si>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</si>
  <si>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</si>
  <si>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</si>
  <si>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</si>
  <si>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</si>
  <si>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</si>
  <si>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</si>
  <si>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</si>
  <si>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</si>
  <si>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</si>
  <si>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</si>
  <si>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</si>
  <si>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</si>
  <si>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</si>
  <si>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</si>
  <si>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</si>
  <si>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</si>
  <si>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</si>
  <si>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</si>
  <si>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</si>
  <si>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</si>
  <si>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</si>
  <si>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</si>
  <si>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</si>
  <si>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</si>
  <si>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</si>
  <si>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</si>
  <si>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</si>
  <si>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</si>
  <si>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</si>
  <si>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</si>
  <si>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</si>
  <si>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</si>
  <si>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</si>
  <si>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</si>
  <si>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</si>
  <si>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</si>
  <si>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</si>
  <si>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</si>
  <si>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</si>
  <si>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</si>
  <si>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</si>
  <si>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</si>
  <si>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</si>
  <si>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</si>
  <si>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</si>
  <si>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</si>
  <si>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</si>
  <si>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</si>
  <si>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</si>
  <si>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</si>
  <si>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</si>
  <si>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</si>
  <si>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</si>
  <si>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</si>
  <si>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</si>
  <si>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</si>
  <si>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</si>
  <si>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</si>
  <si>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</si>
  <si>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</si>
  <si>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</si>
  <si>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</si>
  <si>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</si>
  <si>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</si>
  <si>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</si>
  <si>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</si>
  <si>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</si>
  <si>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</si>
  <si>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</si>
  <si>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</si>
  <si>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</si>
  <si>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</si>
  <si>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</si>
  <si>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</si>
  <si>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</si>
  <si>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</si>
  <si>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</si>
  <si>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</si>
  <si>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</si>
  <si>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</si>
  <si>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</si>
  <si>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</si>
  <si>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</si>
  <si>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</si>
  <si>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</si>
  <si>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</si>
  <si>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</si>
  <si>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</si>
  <si>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</si>
  <si>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</si>
  <si>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</si>
  <si>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</si>
  <si>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</si>
  <si>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</si>
  <si>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</si>
  <si>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</si>
  <si>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</si>
  <si>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</si>
  <si>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</si>
  <si>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</si>
  <si>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</si>
  <si>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</si>
  <si>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</si>
  <si>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</si>
  <si>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</si>
  <si>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</si>
  <si>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</si>
  <si>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</si>
  <si>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</si>
  <si>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</si>
  <si>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</si>
  <si>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</si>
  <si>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</si>
  <si>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</si>
  <si>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</si>
  <si>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</si>
  <si>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</si>
  <si>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</si>
  <si>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</si>
  <si>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</si>
  <si>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</si>
  <si>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</si>
  <si>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</si>
  <si>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</si>
  <si>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</si>
  <si>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</si>
  <si>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</si>
  <si>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</si>
  <si>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</si>
  <si>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</si>
  <si>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</si>
  <si>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</si>
  <si>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</si>
  <si>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</si>
  <si>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</si>
  <si>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</si>
  <si>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</si>
  <si>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</si>
  <si>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</si>
  <si>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</si>
  <si>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</si>
  <si>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</si>
  <si>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</si>
  <si>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</si>
  <si>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</si>
  <si>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</si>
  <si>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</si>
  <si>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</si>
  <si>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</si>
  <si>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</si>
  <si>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</si>
  <si>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</si>
  <si>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</si>
  <si>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</si>
  <si>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</si>
  <si>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</si>
  <si>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</si>
  <si>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</si>
  <si>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</si>
  <si>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</si>
  <si>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</si>
  <si>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</si>
  <si>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</si>
  <si>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</si>
  <si>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</si>
  <si>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</si>
  <si>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</si>
  <si>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</si>
  <si>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</si>
  <si>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</si>
  <si>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</si>
  <si>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</si>
  <si>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</si>
  <si>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</si>
  <si>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</si>
  <si>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</si>
  <si>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</si>
  <si>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</si>
  <si>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</si>
  <si>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</si>
  <si>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</si>
  <si>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</si>
  <si>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</si>
  <si>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</si>
  <si>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</si>
  <si>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</si>
  <si>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</si>
  <si>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</si>
  <si>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</si>
  <si>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</si>
  <si>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</si>
  <si>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</si>
  <si>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</si>
  <si>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</si>
  <si>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</si>
  <si>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</si>
  <si>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</si>
  <si>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</si>
  <si>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</si>
  <si>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</si>
  <si>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</si>
  <si>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</si>
  <si>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</si>
  <si>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</si>
  <si>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</si>
  <si>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</si>
  <si>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</si>
  <si>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</si>
  <si>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</si>
  <si>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</si>
  <si>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</si>
  <si>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</si>
  <si>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</si>
  <si>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</si>
  <si>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</si>
  <si>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</si>
  <si>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</si>
  <si>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</si>
  <si>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</si>
  <si>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</si>
  <si>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</si>
  <si>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</si>
  <si>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</si>
  <si>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</si>
  <si>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</si>
  <si>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</si>
  <si>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</si>
  <si>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</si>
  <si>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</si>
  <si>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</si>
  <si>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</si>
  <si>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</si>
  <si>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</si>
  <si>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</si>
  <si>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</si>
  <si>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</si>
  <si>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</si>
  <si>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</si>
  <si>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</si>
  <si>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</si>
  <si>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</si>
  <si>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</si>
  <si>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</si>
  <si>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</si>
  <si>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</si>
  <si>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</si>
  <si>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</si>
  <si>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</si>
  <si>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</si>
  <si>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</si>
  <si>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</si>
  <si>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</si>
  <si>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</si>
  <si>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</si>
  <si>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</si>
  <si>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</si>
  <si>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</si>
  <si>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</si>
  <si>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</si>
  <si>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</si>
  <si>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</si>
  <si>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</si>
  <si>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</si>
  <si>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</si>
  <si>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</si>
  <si>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</si>
  <si>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</si>
  <si>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</si>
  <si>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</si>
  <si>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</si>
  <si>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</si>
  <si>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</si>
  <si>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</si>
  <si>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</si>
  <si>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</si>
  <si>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</si>
  <si>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</si>
  <si>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</si>
  <si>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</si>
  <si>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</si>
  <si>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</si>
  <si>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</si>
  <si>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</si>
  <si>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</si>
  <si>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</si>
  <si>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</si>
  <si>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</si>
  <si>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</si>
  <si>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</si>
  <si>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</si>
  <si>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</si>
  <si>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</si>
  <si>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</si>
  <si>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</si>
  <si>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</si>
  <si>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</si>
  <si>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</si>
  <si>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</si>
  <si>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</si>
  <si>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</si>
  <si>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</si>
  <si>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</si>
  <si>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</si>
  <si>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</si>
  <si>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</si>
  <si>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</si>
  <si>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</si>
  <si>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</si>
  <si>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</si>
  <si>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</si>
  <si>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</si>
  <si>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</si>
  <si>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</si>
  <si>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</si>
  <si>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</si>
  <si>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</si>
  <si>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</si>
  <si>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</si>
  <si>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</si>
  <si>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</si>
  <si>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</si>
  <si>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</si>
  <si>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</si>
  <si>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</si>
  <si>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</si>
  <si>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</si>
  <si>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</si>
  <si>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</si>
  <si>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</si>
  <si>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</si>
  <si>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</si>
  <si>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</si>
  <si>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</si>
  <si>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</si>
  <si>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</si>
  <si>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</si>
  <si>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</si>
  <si>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</si>
  <si>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</si>
  <si>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</si>
  <si>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</si>
  <si>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</si>
  <si>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</si>
  <si>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</si>
  <si>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</si>
  <si>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</si>
  <si>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</si>
  <si>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</si>
  <si>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</si>
  <si>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</si>
  <si>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</si>
  <si>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</si>
  <si>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</si>
  <si>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</si>
  <si>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</si>
  <si>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</si>
  <si>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</si>
  <si>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</si>
  <si>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</si>
  <si>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</si>
  <si>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</si>
  <si>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</si>
  <si>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</si>
  <si>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</si>
  <si>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</si>
  <si>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</si>
  <si>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</si>
  <si>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</si>
  <si>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</si>
  <si>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</si>
  <si>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</si>
  <si>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</si>
  <si>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</si>
  <si>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</si>
  <si>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</si>
  <si>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</si>
  <si>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</si>
  <si>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</si>
  <si>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</si>
  <si>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</si>
  <si>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</si>
  <si>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</si>
  <si>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</si>
  <si>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</si>
  <si>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</si>
  <si>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</si>
  <si>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</si>
  <si>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</si>
  <si>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</si>
  <si>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</si>
  <si>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</si>
  <si>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</si>
  <si>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</si>
  <si>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</si>
  <si>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</si>
  <si>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</si>
  <si>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</si>
  <si>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</si>
  <si>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</si>
  <si>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</si>
  <si>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</si>
  <si>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</si>
  <si>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</si>
  <si>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</si>
  <si>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</si>
  <si>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</si>
  <si>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</si>
  <si>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</si>
  <si>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</si>
  <si>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</si>
  <si>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</si>
  <si>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</si>
  <si>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</si>
  <si>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</si>
  <si>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</si>
  <si>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</si>
  <si>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</si>
  <si>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</si>
  <si>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</si>
  <si>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</si>
  <si>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</si>
  <si>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</si>
  <si>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</si>
  <si>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</si>
  <si>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</si>
  <si>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</si>
  <si>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</si>
  <si>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</si>
  <si>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</si>
  <si>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</si>
  <si>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</si>
  <si>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</si>
  <si>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</si>
  <si>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</si>
  <si>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</si>
  <si>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</si>
  <si>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</si>
  <si>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</si>
  <si>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</si>
  <si>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</si>
  <si>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</si>
  <si>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</si>
  <si>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</si>
  <si>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</si>
  <si>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</si>
  <si>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</si>
  <si>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</si>
  <si>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</si>
  <si>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</si>
  <si>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</si>
  <si>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</si>
  <si>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</si>
  <si>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</si>
  <si>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</si>
  <si>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</si>
  <si>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</si>
  <si>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</si>
  <si>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</si>
  <si>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</si>
  <si>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</si>
  <si>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</si>
  <si>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</si>
  <si>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</si>
  <si>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</si>
  <si>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</si>
  <si>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</si>
  <si>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</si>
  <si>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</si>
  <si>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</si>
  <si>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</si>
  <si>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</si>
  <si>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</si>
  <si>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</si>
  <si>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</si>
  <si>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</si>
  <si>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</si>
  <si>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</si>
  <si>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</si>
  <si>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</si>
  <si>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</si>
  <si>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</si>
  <si>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</si>
  <si>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</si>
  <si>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</si>
  <si>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</si>
  <si>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</si>
  <si>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</si>
  <si>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</si>
  <si>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</si>
  <si>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</si>
  <si>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</si>
  <si>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</si>
  <si>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</si>
  <si>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</si>
  <si>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</si>
  <si>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</si>
  <si>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</si>
  <si>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</si>
  <si>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</si>
  <si>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</si>
  <si>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</si>
  <si>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</si>
  <si>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</si>
  <si>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</si>
  <si>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</si>
  <si>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</si>
  <si>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</si>
  <si>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</si>
  <si>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</si>
  <si>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</si>
  <si>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</si>
  <si>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</si>
  <si>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</si>
  <si>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</si>
  <si>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</si>
  <si>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</si>
  <si>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</si>
  <si>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</si>
  <si>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</si>
  <si>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</si>
  <si>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</si>
  <si>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</si>
  <si>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</si>
  <si>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</si>
  <si>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</si>
  <si>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</si>
  <si>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</si>
  <si>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</si>
  <si>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</si>
  <si>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</si>
  <si>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</si>
  <si>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</si>
  <si>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</si>
  <si>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</si>
  <si>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</si>
  <si>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</si>
  <si>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</si>
  <si>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</si>
  <si>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</si>
  <si>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</si>
  <si>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</si>
  <si>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</si>
  <si>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</si>
  <si>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</si>
  <si>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</si>
  <si>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</si>
  <si>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</si>
  <si>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</si>
  <si>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</si>
  <si>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</si>
  <si>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</si>
  <si>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</si>
  <si>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</si>
  <si>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</si>
  <si>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</si>
  <si>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</si>
  <si>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</si>
  <si>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</si>
  <si>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</si>
  <si>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</si>
  <si>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</si>
  <si>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</si>
  <si>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</si>
  <si>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</si>
  <si>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</si>
  <si>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</si>
  <si>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</si>
  <si>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</si>
  <si>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</si>
  <si>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</si>
  <si>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</si>
  <si>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</si>
  <si>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</si>
  <si>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</si>
  <si>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</si>
  <si>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</si>
  <si>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</si>
  <si>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</si>
  <si>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</si>
  <si>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</si>
  <si>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</si>
  <si>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</si>
  <si>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</si>
  <si>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</si>
  <si>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</si>
  <si>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</si>
  <si>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</si>
  <si>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</si>
  <si>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</si>
  <si>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</si>
  <si>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</si>
  <si>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</si>
  <si>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</si>
  <si>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</si>
  <si>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</si>
  <si>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</si>
  <si>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</si>
  <si>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</si>
  <si>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</si>
  <si>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</si>
  <si>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</si>
  <si>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</si>
  <si>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</si>
  <si>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</si>
  <si>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</si>
  <si>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</si>
  <si>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</si>
  <si>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</si>
  <si>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</si>
  <si>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</si>
  <si>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</si>
  <si>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</si>
  <si>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</si>
  <si>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</si>
  <si>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</si>
  <si>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</si>
  <si>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</si>
  <si>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</si>
  <si>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</si>
  <si>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</si>
  <si>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</si>
  <si>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</si>
  <si>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</si>
  <si>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</si>
  <si>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</si>
  <si>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</si>
  <si>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</si>
  <si>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</si>
  <si>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</si>
  <si>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</si>
  <si>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</si>
  <si>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</si>
  <si>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</si>
  <si>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</si>
  <si>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</si>
  <si>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</si>
  <si>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</si>
  <si>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</si>
  <si>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</si>
  <si>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</si>
  <si>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</si>
  <si>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</si>
  <si>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</si>
  <si>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</si>
  <si>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</si>
  <si>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</si>
  <si>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</si>
  <si>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</si>
  <si>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</si>
  <si>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</si>
  <si>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</si>
  <si>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</si>
  <si>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</si>
  <si>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</si>
  <si>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</si>
  <si>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</si>
  <si>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</si>
  <si>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</si>
  <si>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</si>
  <si>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</si>
  <si>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</si>
  <si>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</si>
  <si>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</si>
  <si>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</si>
  <si>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</si>
  <si>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</si>
  <si>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</si>
  <si>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</si>
  <si>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</si>
  <si>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</si>
  <si>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</si>
  <si>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</si>
  <si>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</si>
  <si>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</si>
  <si>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</si>
  <si>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</si>
  <si>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</si>
  <si>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</si>
  <si>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</si>
  <si>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</si>
  <si>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</si>
  <si>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</si>
  <si>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</si>
  <si>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</si>
  <si>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</si>
  <si>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</si>
  <si>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</si>
  <si>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</si>
  <si>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</si>
  <si>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</si>
  <si>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</si>
  <si>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</si>
  <si>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</si>
  <si>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</si>
  <si>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</si>
  <si>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</si>
  <si>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</si>
  <si>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</si>
  <si>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</si>
  <si>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</si>
  <si>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</si>
  <si>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</si>
  <si>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</si>
  <si>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</si>
  <si>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</si>
  <si>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</si>
  <si>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</si>
  <si>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</si>
  <si>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</si>
  <si>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</si>
  <si>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</si>
  <si>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</si>
  <si>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</si>
  <si>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</si>
  <si>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</si>
  <si>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</si>
  <si>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</si>
  <si>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</si>
  <si>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</si>
  <si>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</si>
  <si>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</si>
  <si>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</si>
  <si>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</si>
  <si>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</si>
  <si>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</si>
  <si>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</si>
  <si>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</si>
  <si>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</si>
  <si>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</si>
  <si>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</si>
  <si>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</si>
  <si>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</si>
  <si>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</si>
  <si>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</si>
  <si>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</si>
  <si>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</si>
  <si>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</si>
  <si>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</si>
  <si>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</si>
  <si>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</si>
  <si>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</si>
  <si>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</si>
  <si>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</si>
  <si>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</si>
  <si>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</si>
  <si>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</si>
  <si>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</si>
  <si>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</si>
  <si>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</si>
  <si>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</si>
  <si>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</si>
  <si>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</si>
  <si>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</si>
  <si>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</si>
  <si>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</si>
  <si>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</si>
  <si>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</si>
  <si>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</si>
  <si>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</si>
  <si>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</si>
  <si>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</si>
  <si>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</si>
  <si>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</si>
  <si>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</si>
  <si>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</si>
  <si>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</si>
  <si>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</si>
  <si>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</si>
  <si>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</si>
  <si>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</si>
  <si>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</si>
  <si>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</si>
  <si>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</si>
  <si>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</si>
  <si>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</si>
  <si>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</si>
  <si>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</si>
  <si>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</si>
  <si>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</si>
  <si>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</si>
  <si>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</si>
  <si>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</si>
  <si>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</si>
  <si>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</si>
  <si>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</si>
  <si>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</si>
  <si>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</si>
  <si>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</si>
  <si>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</si>
  <si>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</si>
  <si>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</si>
  <si>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</si>
  <si>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</si>
  <si>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</si>
  <si>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</si>
  <si>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</si>
  <si>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</si>
  <si>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</si>
  <si>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</si>
  <si>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</si>
  <si>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</si>
  <si>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</si>
  <si>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</si>
  <si>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</si>
  <si>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</si>
  <si>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</si>
  <si>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</si>
  <si>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</si>
  <si>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</si>
  <si>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</si>
  <si>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</si>
  <si>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</si>
  <si>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</si>
  <si>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</si>
  <si>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</si>
  <si>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</si>
  <si>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</si>
  <si>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</si>
  <si>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</si>
  <si>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</si>
  <si>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</si>
  <si>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</si>
  <si>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</si>
  <si>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</si>
  <si>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</si>
  <si>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</si>
  <si>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</si>
  <si>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</si>
  <si>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</si>
  <si>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</si>
  <si>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</si>
  <si>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</si>
  <si>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</si>
  <si>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</si>
  <si>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</si>
  <si>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</si>
  <si>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</si>
  <si>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</si>
  <si>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</si>
  <si>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</si>
  <si>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</si>
  <si>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</si>
  <si>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</si>
  <si>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</si>
  <si>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</si>
  <si>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</si>
  <si>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</si>
  <si>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</si>
  <si>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</si>
  <si>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</si>
  <si>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</si>
  <si>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</si>
  <si>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</si>
  <si>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</si>
  <si>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</si>
  <si>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</si>
  <si>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</si>
  <si>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</si>
  <si>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</si>
  <si>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</si>
  <si>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</si>
  <si>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</si>
  <si>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</si>
  <si>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</si>
  <si>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</si>
  <si>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</si>
  <si>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</si>
  <si>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</si>
  <si>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</si>
  <si>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</si>
  <si>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</si>
  <si>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</si>
  <si>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</si>
  <si>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</si>
  <si>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</si>
  <si>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</si>
  <si>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</si>
  <si>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</si>
  <si>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</si>
  <si>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</si>
  <si>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</si>
  <si>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</si>
  <si>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</si>
  <si>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</si>
  <si>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</si>
  <si>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</si>
  <si>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</si>
  <si>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</si>
  <si>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</si>
  <si>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</si>
  <si>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</si>
  <si>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</si>
  <si>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</si>
  <si>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</si>
  <si>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</si>
  <si>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</si>
  <si>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</si>
  <si>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</si>
  <si>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</si>
  <si>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</si>
  <si>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</si>
  <si>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</si>
  <si>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</si>
  <si>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</si>
  <si>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</si>
  <si>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</si>
  <si>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</si>
  <si>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</si>
  <si>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</si>
  <si>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</si>
  <si>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</si>
  <si>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</si>
  <si>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</si>
  <si>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</si>
  <si>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</si>
  <si>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</si>
  <si>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</si>
  <si>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</si>
  <si>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</si>
  <si>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</si>
  <si>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</si>
  <si>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</si>
  <si>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</si>
  <si>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</si>
  <si>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</si>
  <si>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</si>
  <si>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</si>
  <si>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</si>
  <si>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</si>
  <si>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</si>
  <si>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</si>
  <si>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</si>
  <si>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</si>
  <si>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</si>
  <si>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</si>
  <si>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</si>
  <si>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</si>
  <si>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</si>
  <si>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</si>
  <si>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</si>
  <si>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</si>
  <si>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</si>
  <si>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</si>
  <si>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</si>
  <si>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</si>
  <si>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</si>
  <si>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</si>
  <si>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</si>
  <si>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</si>
  <si>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</si>
  <si>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</si>
  <si>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</si>
  <si>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</si>
  <si>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</si>
  <si>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</si>
  <si>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</si>
  <si>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</si>
  <si>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</si>
  <si>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</si>
  <si>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</si>
  <si>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</si>
  <si>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</si>
  <si>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</si>
  <si>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</si>
  <si>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</si>
  <si>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</si>
  <si>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</si>
  <si>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</si>
  <si>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</si>
  <si>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</si>
  <si>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</si>
  <si>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</si>
  <si>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</si>
  <si>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</si>
  <si>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</si>
  <si>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</si>
  <si>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</si>
  <si>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</si>
  <si>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</si>
  <si>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</si>
  <si>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</si>
  <si>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</si>
  <si>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</si>
  <si>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</si>
  <si>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</si>
  <si>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</si>
  <si>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</si>
  <si>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</si>
  <si>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</si>
  <si>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</si>
  <si>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</si>
  <si>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</si>
  <si>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</si>
  <si>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</si>
  <si>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</si>
  <si>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</si>
  <si>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</si>
  <si>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</si>
  <si>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</si>
  <si>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</si>
  <si>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</si>
  <si>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</si>
  <si>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</si>
  <si>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</si>
  <si>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</si>
  <si>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</si>
  <si>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</si>
  <si>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</si>
  <si>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</si>
  <si>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</si>
  <si>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</si>
  <si>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</si>
  <si>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</si>
  <si>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</si>
  <si>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</si>
  <si>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</si>
  <si>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</si>
  <si>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</si>
  <si>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</si>
  <si>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</si>
  <si>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</si>
  <si>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</si>
  <si>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</si>
  <si>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</si>
  <si>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</si>
  <si>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</si>
  <si>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</si>
  <si>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</si>
  <si>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</si>
  <si>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</si>
  <si>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</si>
  <si>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</si>
  <si>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</si>
  <si>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</si>
  <si>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</si>
  <si>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</si>
  <si>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</si>
  <si>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</si>
  <si>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</si>
  <si>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</si>
  <si>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</si>
  <si>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</si>
  <si>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</si>
  <si>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</si>
  <si>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</si>
  <si>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</si>
  <si>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</si>
  <si>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</si>
  <si>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</si>
  <si>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</si>
  <si>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</si>
  <si>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</si>
  <si>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</si>
  <si>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</si>
  <si>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</si>
  <si>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</si>
  <si>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</si>
  <si>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</si>
  <si>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</si>
  <si>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</si>
  <si>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</si>
  <si>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</si>
  <si>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</si>
  <si>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</si>
  <si>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</si>
  <si>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</si>
  <si>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</si>
  <si>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</si>
  <si>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</si>
  <si>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</si>
  <si>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</si>
  <si>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</si>
  <si>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</si>
  <si>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</si>
  <si>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</si>
  <si>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</si>
  <si>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</si>
  <si>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</si>
  <si>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</si>
  <si>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</si>
  <si>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</si>
  <si>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</si>
  <si>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</si>
  <si>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</si>
  <si>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</si>
  <si>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</si>
  <si>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</si>
  <si>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</si>
  <si>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</si>
  <si>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</si>
  <si>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</si>
  <si>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</si>
  <si>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</si>
  <si>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</si>
  <si>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</si>
  <si>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</si>
  <si>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</si>
  <si>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</si>
  <si>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</si>
  <si>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</si>
  <si>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</si>
  <si>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</si>
  <si>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</si>
  <si>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</si>
  <si>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</si>
  <si>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</si>
  <si>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</si>
  <si>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</si>
  <si>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</si>
  <si>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</si>
  <si>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</si>
  <si>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</si>
  <si>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</si>
  <si>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</si>
  <si>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</si>
  <si>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</si>
  <si>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</si>
  <si>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</si>
  <si>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</si>
  <si>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</si>
  <si>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</si>
  <si>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</si>
  <si>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</si>
  <si>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</si>
  <si>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</si>
  <si>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</si>
  <si>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</si>
  <si>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</si>
  <si>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</si>
  <si>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</si>
  <si>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</si>
  <si>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</si>
  <si>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</si>
  <si>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</si>
  <si>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</si>
  <si>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</si>
  <si>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</si>
  <si>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</si>
  <si>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</si>
  <si>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</si>
  <si>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</si>
  <si>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</si>
  <si>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</si>
  <si>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</si>
  <si>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</si>
  <si>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</si>
  <si>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</si>
  <si>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</si>
  <si>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</si>
  <si>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</si>
  <si>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</si>
  <si>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</si>
  <si>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</si>
  <si>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</si>
  <si>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</si>
  <si>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</si>
  <si>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</si>
  <si>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</si>
  <si>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</si>
  <si>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</si>
  <si>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</si>
  <si>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</si>
  <si>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</si>
  <si>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</si>
  <si>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</si>
  <si>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</si>
  <si>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</si>
  <si>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</si>
  <si>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</si>
  <si>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</si>
  <si>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</si>
  <si>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</si>
  <si>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</si>
  <si>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</si>
  <si>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</si>
  <si>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</si>
  <si>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</si>
  <si>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</si>
  <si>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</si>
  <si>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</si>
  <si>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</si>
  <si>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</si>
  <si>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</si>
  <si>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</si>
  <si>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</si>
  <si>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</si>
  <si>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</si>
  <si>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</si>
  <si>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</si>
  <si>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</si>
  <si>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</si>
  <si>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</si>
  <si>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</si>
  <si>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</si>
  <si>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</si>
  <si>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</si>
  <si>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</si>
  <si>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</si>
  <si>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</si>
  <si>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</si>
  <si>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</si>
  <si>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</si>
  <si>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</si>
  <si>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</si>
  <si>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</si>
  <si>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</si>
  <si>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</si>
  <si>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</si>
  <si>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</si>
  <si>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</si>
  <si>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</si>
  <si>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</si>
  <si>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</si>
  <si>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</si>
  <si>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</si>
  <si>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</si>
  <si>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</si>
  <si>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</si>
  <si>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</si>
  <si>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</si>
  <si>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</si>
  <si>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</si>
  <si>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</si>
  <si>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</si>
  <si>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</si>
  <si>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</si>
  <si>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</si>
  <si>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</si>
  <si>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</si>
  <si>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</si>
  <si>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</si>
  <si>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</si>
  <si>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</si>
  <si>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</si>
  <si>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</si>
  <si>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</si>
  <si>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</si>
  <si>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</si>
  <si>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</si>
  <si>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</si>
  <si>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</si>
  <si>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</si>
  <si>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</si>
  <si>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</si>
  <si>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</si>
  <si>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</si>
  <si>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</si>
  <si>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</si>
  <si>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</si>
  <si>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</si>
  <si>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</si>
  <si>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</si>
  <si>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</si>
  <si>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</si>
  <si>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</si>
  <si>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</si>
  <si>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</si>
  <si>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</si>
  <si>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</si>
  <si>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</si>
  <si>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</si>
  <si>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</si>
  <si>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</si>
  <si>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</si>
  <si>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</si>
  <si>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</si>
  <si>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</si>
  <si>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</si>
  <si>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</si>
  <si>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</si>
  <si>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</si>
  <si>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</si>
  <si>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</si>
  <si>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</si>
  <si>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</si>
  <si>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</si>
  <si>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</si>
  <si>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</si>
  <si>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</si>
  <si>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</si>
  <si>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</si>
  <si>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</si>
  <si>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</si>
  <si>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</si>
  <si>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</si>
  <si>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</si>
  <si>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</si>
  <si>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</si>
  <si>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</si>
  <si>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</si>
  <si>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</si>
  <si>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</si>
  <si>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</si>
  <si>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</si>
  <si>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</si>
  <si>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</si>
  <si>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</si>
  <si>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</si>
  <si>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</si>
  <si>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</si>
  <si>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</si>
  <si>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</si>
  <si>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</si>
  <si>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</si>
  <si>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</si>
  <si>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</si>
  <si>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</si>
  <si>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</si>
  <si>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</si>
  <si>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</si>
  <si>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</si>
  <si>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</si>
  <si>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</si>
  <si>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</si>
  <si>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</si>
  <si>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</si>
  <si>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</si>
  <si>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</si>
  <si>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</si>
  <si>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</si>
  <si>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</si>
  <si>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</si>
  <si>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</si>
  <si>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</si>
  <si>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</si>
  <si>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</si>
  <si>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</si>
  <si>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</si>
  <si>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</si>
  <si>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</si>
  <si>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</si>
  <si>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</si>
  <si>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</si>
  <si>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</si>
  <si>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</si>
  <si>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</si>
  <si>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</si>
  <si>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</si>
  <si>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</si>
  <si>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</si>
  <si>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</si>
  <si>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</si>
  <si>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</si>
  <si>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</si>
  <si>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</si>
  <si>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</si>
  <si>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</si>
  <si>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</si>
  <si>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</si>
  <si>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</si>
  <si>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</si>
  <si>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</si>
  <si>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</si>
  <si>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</si>
  <si>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</si>
  <si>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</si>
  <si>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</si>
  <si>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</si>
  <si>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</si>
  <si>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</si>
  <si>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</si>
  <si>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</si>
  <si>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</si>
  <si>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</si>
  <si>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</si>
  <si>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</si>
  <si>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</si>
  <si>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</si>
  <si>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</si>
  <si>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</si>
  <si>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</si>
  <si>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</si>
  <si>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</si>
  <si>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</si>
  <si>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</si>
  <si>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</si>
  <si>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</si>
  <si>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</si>
  <si>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</si>
  <si>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</si>
  <si>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</si>
  <si>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</si>
  <si>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</si>
  <si>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</si>
  <si>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</si>
  <si>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</si>
  <si>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</si>
  <si>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</si>
  <si>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</si>
  <si>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</si>
  <si>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</si>
  <si>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</si>
  <si>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</si>
  <si>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</si>
  <si>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</si>
  <si>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</si>
  <si>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</si>
  <si>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</si>
  <si>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</si>
  <si>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</si>
  <si>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</si>
  <si>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</si>
  <si>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</si>
  <si>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</si>
  <si>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</si>
  <si>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</si>
  <si>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</si>
  <si>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</si>
  <si>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</si>
  <si>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</si>
  <si>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</si>
  <si>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</si>
  <si>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</si>
  <si>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</si>
  <si>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</si>
  <si>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</si>
  <si>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</si>
  <si>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</si>
  <si>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</si>
  <si>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</si>
  <si>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</si>
  <si>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</si>
  <si>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</si>
  <si>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</si>
  <si>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</si>
  <si>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</si>
  <si>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</si>
  <si>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</si>
  <si>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</si>
  <si>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</si>
  <si>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</si>
  <si>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</si>
  <si>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</si>
  <si>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</si>
  <si>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</si>
  <si>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</si>
  <si>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</si>
  <si>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</si>
  <si>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</si>
  <si>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</si>
  <si>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</si>
  <si>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</si>
  <si>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</si>
  <si>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</si>
  <si>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</si>
  <si>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</si>
  <si>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</si>
  <si>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</si>
  <si>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</si>
  <si>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</si>
  <si>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</si>
  <si>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</si>
  <si>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</si>
  <si>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</si>
  <si>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</si>
  <si>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</si>
  <si>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</si>
  <si>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</si>
  <si>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</si>
  <si>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</si>
  <si>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</si>
  <si>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</si>
  <si>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</si>
  <si>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</si>
  <si>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</si>
  <si>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</si>
  <si>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</si>
  <si>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</si>
  <si>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</si>
  <si>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</si>
  <si>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</si>
  <si>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</si>
  <si>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</si>
  <si>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</si>
  <si>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</si>
  <si>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</si>
  <si>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</si>
  <si>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</si>
  <si>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</si>
  <si>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</si>
  <si>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</si>
  <si>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</si>
  <si>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</si>
  <si>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</si>
  <si>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</si>
  <si>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</si>
  <si>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</si>
  <si>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</si>
  <si>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</si>
  <si>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</si>
  <si>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</si>
  <si>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</si>
  <si>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</si>
  <si>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</si>
  <si>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</si>
  <si>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</si>
  <si>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</si>
  <si>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</si>
  <si>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</si>
  <si>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</si>
  <si>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</si>
  <si>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</si>
  <si>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</si>
  <si>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</si>
  <si>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</si>
  <si>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</si>
  <si>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</si>
  <si>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</si>
  <si>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</si>
  <si>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</si>
  <si>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</si>
  <si>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</si>
  <si>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</si>
  <si>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</si>
  <si>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</si>
  <si>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</si>
  <si>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</si>
  <si>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</si>
  <si>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</si>
  <si>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</si>
  <si>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</si>
  <si>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</si>
  <si>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</si>
  <si>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</si>
  <si>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</si>
  <si>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</si>
  <si>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</si>
  <si>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</si>
  <si>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</si>
  <si>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</si>
  <si>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</si>
  <si>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</si>
  <si>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</si>
  <si>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</si>
  <si>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</si>
  <si>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</si>
  <si>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</si>
  <si>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</si>
  <si>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</si>
  <si>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</si>
  <si>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</si>
  <si>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</si>
  <si>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</si>
  <si>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</si>
  <si>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</si>
  <si>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</si>
  <si>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</si>
  <si>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</si>
  <si>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</si>
  <si>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</si>
  <si>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</si>
  <si>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</si>
  <si>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</si>
  <si>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</si>
  <si>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</si>
  <si>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</si>
  <si>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</si>
  <si>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</si>
  <si>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</si>
  <si>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</si>
  <si>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</si>
  <si>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</si>
  <si>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</si>
  <si>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</si>
  <si>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</si>
  <si>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</si>
  <si>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</si>
  <si>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</si>
  <si>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</si>
  <si>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</si>
  <si>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</si>
  <si>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</si>
  <si>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</si>
  <si>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</si>
  <si>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</si>
  <si>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</si>
  <si>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</si>
  <si>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</si>
  <si>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</si>
  <si>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</si>
  <si>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</si>
  <si>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</si>
  <si>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</si>
  <si>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</si>
  <si>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</si>
  <si>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</si>
  <si>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</si>
  <si>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</si>
  <si>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</si>
  <si>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</si>
  <si>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</si>
  <si>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</si>
  <si>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</si>
  <si>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</si>
  <si>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</si>
  <si>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</si>
  <si>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</si>
  <si>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</si>
  <si>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</si>
  <si>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</si>
  <si>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</si>
  <si>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</si>
  <si>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</si>
  <si>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</si>
  <si>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</si>
  <si>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</si>
  <si>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</si>
  <si>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</si>
  <si>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</si>
  <si>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</si>
  <si>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</si>
  <si>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</si>
  <si>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</si>
  <si>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</si>
  <si>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</si>
  <si>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</si>
  <si>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</si>
  <si>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</si>
  <si>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</si>
  <si>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</si>
  <si>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</si>
  <si>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</si>
  <si>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</si>
  <si>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</si>
  <si>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</si>
  <si>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</si>
  <si>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</si>
  <si>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</si>
  <si>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</si>
  <si>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</si>
  <si>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</si>
  <si>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</si>
  <si>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</si>
  <si>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</si>
  <si>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</si>
  <si>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</si>
  <si>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</si>
  <si>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</si>
  <si>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</si>
  <si>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</si>
  <si>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</si>
  <si>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</si>
  <si>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</si>
  <si>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</si>
  <si>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</si>
  <si>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</si>
  <si>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</si>
  <si>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</si>
  <si>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</si>
  <si>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</si>
  <si>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</si>
  <si>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</si>
  <si>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</si>
  <si>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</si>
  <si>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</si>
  <si>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</si>
  <si>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</si>
  <si>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</si>
  <si>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</si>
  <si>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</si>
  <si>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</si>
  <si>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</si>
  <si>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</si>
  <si>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</si>
  <si>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</si>
  <si>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</si>
  <si>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</si>
  <si>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</si>
  <si>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</si>
  <si>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</si>
  <si>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</si>
  <si>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</si>
  <si>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</si>
  <si>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</si>
  <si>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</si>
  <si>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</si>
  <si>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</si>
  <si>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</si>
  <si>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</si>
  <si>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</si>
  <si>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</si>
  <si>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</si>
  <si>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</si>
  <si>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</si>
  <si>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</si>
  <si>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</si>
  <si>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</si>
  <si>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</si>
  <si>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</si>
  <si>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</si>
  <si>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</si>
  <si>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</si>
  <si>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</si>
  <si>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</si>
  <si>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</si>
  <si>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</si>
  <si>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</si>
  <si>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</si>
  <si>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</si>
  <si>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</si>
  <si>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</si>
  <si>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</si>
  <si>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</si>
  <si>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</si>
  <si>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</si>
  <si>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</si>
  <si>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</si>
  <si>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</si>
  <si>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</si>
  <si>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</si>
  <si>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</si>
  <si>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</si>
  <si>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</si>
  <si>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</si>
  <si>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</si>
  <si>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</si>
  <si>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</si>
  <si>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</si>
  <si>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</si>
  <si>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</si>
  <si>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</si>
  <si>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</si>
  <si>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</si>
  <si>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</si>
  <si>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</si>
  <si>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</si>
  <si>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</si>
  <si>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</si>
  <si>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</si>
  <si>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</si>
  <si>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</si>
  <si>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</si>
  <si>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</si>
  <si>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</si>
  <si>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</si>
  <si>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</si>
  <si>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</si>
  <si>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</si>
  <si>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</si>
  <si>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</si>
  <si>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</si>
  <si>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</si>
  <si>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</si>
  <si>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</si>
  <si>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</si>
  <si>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</si>
  <si>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</si>
  <si>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</si>
  <si>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</si>
  <si>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</si>
  <si>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</si>
  <si>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</si>
  <si>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</si>
  <si>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</si>
  <si>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</si>
  <si>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</si>
  <si>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</si>
  <si>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</si>
  <si>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</si>
  <si>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</si>
  <si>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</si>
  <si>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</si>
  <si>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</si>
  <si>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</si>
  <si>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</si>
  <si>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</si>
  <si>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</si>
  <si>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</si>
  <si>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</si>
  <si>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</si>
  <si>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</si>
  <si>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</si>
  <si>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</si>
  <si>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</si>
  <si>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</si>
  <si>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</si>
  <si>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</si>
  <si>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</si>
  <si>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</si>
  <si>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</si>
  <si>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</si>
  <si>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</si>
  <si>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</si>
  <si>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</si>
  <si>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</si>
  <si>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</si>
  <si>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</si>
  <si>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</si>
  <si>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</si>
  <si>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</si>
  <si>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</si>
  <si>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</si>
  <si>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</si>
  <si>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</si>
  <si>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</si>
  <si>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</si>
  <si>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</si>
  <si>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</si>
  <si>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</si>
  <si>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</si>
  <si>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</si>
  <si>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</si>
  <si>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</si>
  <si>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</si>
  <si>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</si>
  <si>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</si>
  <si>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</si>
  <si>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</si>
  <si>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</si>
  <si>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</si>
  <si>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</si>
  <si>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</si>
  <si>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</si>
  <si>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</si>
  <si>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</si>
  <si>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</si>
  <si>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</si>
  <si>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</si>
  <si>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</si>
  <si>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</si>
  <si>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</si>
  <si>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</si>
  <si>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</si>
  <si>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</si>
  <si>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</si>
  <si>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</si>
  <si>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</si>
  <si>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</si>
  <si>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</si>
  <si>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</si>
  <si>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</si>
  <si>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</si>
  <si>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</si>
  <si>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</si>
  <si>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</si>
  <si>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</si>
  <si>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</si>
  <si>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</si>
  <si>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</si>
  <si>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</si>
  <si>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</si>
  <si>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</si>
  <si>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</si>
  <si>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</si>
  <si>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</si>
  <si>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</si>
  <si>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</si>
  <si>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</si>
  <si>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</si>
  <si>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</si>
  <si>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</si>
  <si>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</si>
  <si>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</si>
  <si>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</si>
  <si>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</si>
  <si>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</si>
  <si>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</si>
  <si>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</si>
  <si>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</si>
  <si>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</si>
  <si>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</si>
  <si>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</si>
  <si>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</si>
  <si>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</si>
  <si>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</si>
  <si>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</si>
  <si>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</si>
  <si>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</si>
  <si>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</si>
  <si>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</si>
  <si>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</si>
  <si>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</si>
  <si>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</si>
  <si>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</si>
  <si>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</si>
  <si>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</si>
  <si>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</si>
  <si>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</si>
  <si>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</si>
  <si>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</si>
  <si>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</si>
  <si>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</si>
  <si>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</si>
  <si>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</si>
  <si>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</si>
  <si>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</si>
  <si>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</si>
  <si>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</si>
  <si>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</si>
  <si>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</si>
  <si>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</si>
  <si>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</si>
  <si>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</si>
  <si>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</si>
  <si>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</si>
  <si>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</si>
  <si>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</si>
  <si>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</si>
  <si>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</si>
  <si>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</si>
  <si>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</si>
  <si>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</si>
  <si>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</si>
  <si>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</si>
  <si>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</si>
  <si>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</si>
  <si>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</si>
  <si>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</si>
  <si>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</si>
  <si>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</si>
  <si>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</si>
  <si>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</si>
  <si>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</si>
  <si>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</si>
  <si>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</si>
  <si>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</si>
  <si>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</si>
  <si>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</si>
  <si>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</si>
  <si>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</si>
  <si>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</si>
  <si>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</si>
  <si>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</si>
  <si>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</si>
  <si>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</si>
  <si>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</si>
  <si>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</si>
  <si>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</si>
  <si>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</si>
  <si>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</si>
  <si>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</si>
  <si>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</si>
  <si>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</si>
  <si>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</si>
  <si>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</si>
  <si>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</si>
  <si>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</si>
  <si>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</si>
  <si>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</si>
  <si>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</si>
  <si>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</si>
  <si>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</si>
  <si>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</si>
  <si>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</si>
  <si>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</si>
  <si>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</si>
  <si>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</si>
  <si>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</si>
  <si>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</si>
  <si>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</si>
  <si>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</si>
  <si>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</si>
  <si>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</si>
  <si>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</si>
  <si>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</si>
  <si>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</si>
  <si>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</si>
  <si>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</si>
  <si>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</si>
  <si>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</si>
  <si>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</si>
  <si>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</si>
  <si>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</si>
  <si>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</si>
  <si>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</si>
  <si>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</si>
  <si>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</si>
  <si>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</si>
  <si>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</si>
  <si>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</si>
  <si>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</si>
  <si>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</si>
  <si>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</si>
  <si>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</si>
  <si>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</si>
  <si>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</si>
  <si>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</si>
  <si>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</si>
  <si>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</si>
  <si>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</si>
  <si>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</si>
  <si>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</si>
  <si>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</si>
  <si>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</si>
  <si>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</si>
  <si>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</si>
  <si>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</si>
  <si>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</si>
  <si>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</si>
  <si>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</si>
  <si>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</si>
  <si>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</si>
  <si>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</si>
  <si>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</si>
  <si>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</si>
  <si>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</si>
  <si>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</si>
  <si>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</si>
  <si>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</si>
  <si>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</si>
  <si>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</si>
  <si>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</si>
  <si>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</si>
  <si>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</si>
  <si>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</si>
  <si>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</si>
  <si>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</si>
  <si>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</si>
  <si>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</si>
  <si>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</si>
  <si>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</si>
  <si>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</si>
  <si>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</si>
  <si>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</si>
  <si>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</si>
  <si>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</si>
  <si>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</si>
  <si>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</si>
  <si>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</si>
  <si>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</si>
  <si>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</si>
  <si>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</si>
  <si>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</si>
  <si>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</si>
  <si>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</si>
  <si>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</si>
  <si>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</si>
  <si>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</si>
  <si>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</si>
  <si>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</si>
  <si>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</si>
  <si>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</si>
  <si>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</si>
  <si>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</si>
  <si>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</si>
  <si>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</si>
  <si>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</si>
  <si>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</si>
  <si>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</si>
  <si>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</si>
  <si>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</si>
  <si>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</si>
  <si>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</si>
  <si>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</si>
  <si>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</si>
  <si>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</si>
  <si>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</si>
  <si>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</si>
  <si>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</si>
  <si>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</si>
  <si>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</si>
  <si>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</si>
  <si>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</si>
  <si>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</si>
  <si>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</si>
  <si>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</si>
  <si>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</si>
  <si>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</si>
  <si>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</si>
  <si>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</si>
  <si>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</si>
  <si>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</si>
  <si>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</si>
  <si>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</si>
  <si>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</si>
  <si>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</si>
  <si>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</si>
  <si>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</si>
  <si>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</si>
  <si>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</si>
  <si>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</si>
  <si>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</si>
  <si>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</si>
  <si>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</si>
  <si>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</si>
  <si>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</si>
  <si>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</si>
  <si>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</si>
  <si>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</si>
  <si>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</si>
  <si>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</si>
  <si>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</si>
  <si>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</si>
  <si>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</si>
  <si>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</si>
  <si>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</si>
  <si>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</si>
  <si>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</si>
  <si>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</si>
  <si>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</si>
  <si>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</si>
  <si>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</si>
  <si>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</si>
  <si>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</si>
  <si>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</si>
  <si>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</si>
  <si>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</si>
  <si>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</si>
  <si>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</si>
  <si>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</si>
  <si>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</si>
  <si>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</si>
  <si>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</si>
  <si>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</si>
  <si>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</si>
  <si>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</si>
  <si>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</si>
  <si>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</si>
  <si>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</si>
  <si>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</si>
  <si>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</si>
  <si>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</si>
  <si>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</si>
  <si>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</si>
  <si>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</si>
  <si>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</si>
  <si>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</si>
  <si>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</si>
  <si>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</si>
  <si>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</si>
  <si>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</si>
  <si>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</si>
  <si>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</si>
  <si>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</si>
  <si>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</si>
  <si>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</si>
  <si>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</si>
  <si>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</si>
  <si>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</si>
  <si>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</si>
  <si>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</si>
  <si>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</si>
  <si>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</si>
  <si>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</si>
  <si>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</si>
  <si>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</si>
  <si>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</si>
  <si>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</si>
  <si>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</si>
  <si>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</si>
  <si>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</si>
  <si>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</si>
  <si>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</si>
  <si>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</si>
  <si>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</si>
  <si>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</si>
  <si>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</si>
  <si>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</si>
  <si>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</si>
  <si>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</si>
  <si>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</si>
  <si>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</si>
  <si>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</si>
  <si>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</si>
  <si>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</si>
  <si>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</si>
  <si>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</si>
  <si>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</si>
  <si>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</si>
  <si>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</si>
  <si>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</si>
  <si>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</si>
  <si>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</si>
  <si>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</si>
  <si>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</si>
  <si>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</si>
  <si>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</si>
  <si>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</si>
  <si>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</si>
  <si>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</si>
  <si>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</si>
  <si>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</si>
  <si>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</si>
  <si>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</si>
  <si>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</si>
  <si>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</si>
  <si>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</si>
  <si>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</si>
  <si>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</si>
  <si>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</si>
  <si>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</si>
  <si>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</si>
  <si>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</si>
  <si>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</si>
  <si>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</si>
  <si>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</si>
  <si>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</si>
  <si>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</si>
  <si>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</si>
  <si>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</si>
  <si>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</si>
  <si>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</si>
  <si>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</si>
  <si>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</si>
  <si>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</si>
  <si>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</si>
  <si>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</si>
  <si>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</si>
  <si>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</si>
  <si>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</si>
  <si>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</si>
  <si>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</si>
  <si>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</si>
  <si>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</si>
  <si>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</si>
  <si>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</si>
  <si>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</si>
  <si>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</si>
  <si>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</si>
  <si>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</si>
  <si>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</si>
  <si>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</si>
  <si>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</si>
  <si>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</si>
  <si>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</si>
  <si>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</si>
  <si>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</si>
  <si>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</si>
  <si>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</si>
  <si>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</si>
  <si>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</si>
  <si>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</si>
  <si>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</si>
  <si>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</si>
  <si>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</si>
  <si>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</si>
  <si>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</si>
  <si>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</si>
  <si>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</si>
  <si>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</si>
  <si>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</si>
  <si>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</si>
  <si>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</si>
  <si>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</si>
  <si>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</si>
  <si>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</si>
  <si>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</si>
  <si>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</si>
  <si>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</si>
  <si>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</si>
  <si>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</si>
  <si>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</si>
  <si>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</si>
  <si>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</si>
  <si>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</si>
  <si>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</si>
  <si>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</si>
  <si>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</si>
  <si>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</si>
  <si>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</si>
  <si>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</si>
  <si>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</si>
  <si>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</si>
  <si>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</si>
  <si>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</si>
  <si>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</si>
  <si>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</si>
  <si>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</si>
  <si>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</si>
  <si>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</si>
  <si>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</si>
  <si>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</si>
  <si>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</si>
  <si>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</si>
  <si>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</si>
  <si>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</si>
  <si>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</si>
  <si>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</si>
  <si>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</si>
  <si>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</si>
  <si>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</si>
  <si>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</si>
  <si>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</si>
  <si>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</si>
  <si>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</si>
  <si>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</si>
  <si>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</si>
  <si>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</si>
  <si>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</si>
  <si>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</si>
  <si>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</si>
  <si>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</si>
  <si>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</si>
  <si>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</si>
  <si>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</si>
  <si>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</si>
  <si>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</si>
  <si>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</si>
  <si>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</si>
  <si>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</si>
  <si>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</si>
  <si>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</si>
  <si>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</si>
  <si>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</si>
  <si>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</si>
  <si>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</si>
  <si>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</si>
  <si>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</si>
  <si>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</si>
  <si>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</si>
  <si>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</si>
  <si>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</si>
  <si>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</si>
  <si>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</si>
  <si>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</si>
  <si>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</si>
  <si>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</si>
  <si>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</si>
  <si>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</si>
  <si>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</si>
  <si>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</si>
  <si>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</si>
  <si>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</si>
  <si>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</si>
  <si>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</si>
  <si>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</si>
  <si>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</si>
  <si>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</si>
  <si>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</si>
  <si>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</si>
  <si>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</si>
  <si>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</si>
  <si>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</si>
  <si>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</si>
  <si>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</si>
  <si>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</si>
  <si>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</si>
  <si>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</si>
  <si>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</si>
  <si>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</si>
  <si>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</si>
  <si>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</si>
  <si>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</si>
  <si>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</si>
  <si>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</si>
  <si>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</si>
  <si>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</si>
  <si>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</si>
  <si>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</si>
  <si>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</si>
  <si>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</si>
  <si>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</si>
  <si>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</si>
  <si>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</si>
  <si>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</si>
  <si>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</si>
  <si>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</si>
  <si>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</si>
  <si>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</si>
  <si>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</si>
  <si>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</si>
  <si>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</si>
  <si>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</si>
  <si>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</si>
  <si>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</si>
  <si>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</si>
  <si>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</si>
  <si>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</si>
  <si>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</si>
  <si>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</si>
  <si>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</si>
  <si>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</si>
  <si>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</si>
  <si>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</si>
  <si>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</si>
  <si>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</si>
  <si>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</si>
  <si>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</si>
  <si>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</si>
  <si>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</si>
  <si>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</si>
  <si>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</si>
  <si>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</si>
  <si>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</si>
  <si>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</si>
  <si>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</si>
  <si>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</si>
  <si>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</si>
  <si>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</si>
  <si>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</si>
  <si>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</si>
  <si>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</si>
  <si>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</si>
  <si>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</si>
  <si>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</si>
  <si>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</si>
  <si>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</si>
  <si>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</si>
  <si>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</si>
  <si>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</si>
  <si>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</si>
  <si>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</si>
  <si>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</si>
  <si>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</si>
  <si>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</si>
  <si>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</si>
  <si>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</si>
  <si>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</si>
  <si>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</si>
  <si>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</si>
  <si>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</si>
  <si>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</si>
  <si>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</si>
  <si>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</si>
  <si>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</si>
  <si>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</si>
  <si>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</si>
  <si>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</si>
  <si>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</si>
  <si>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</si>
  <si>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</si>
  <si>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</si>
  <si>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</si>
  <si>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</si>
  <si>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</si>
  <si>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</si>
  <si>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</si>
  <si>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</si>
  <si>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</si>
  <si>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</si>
  <si>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</si>
  <si>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</si>
  <si>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</si>
  <si>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</si>
  <si>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</si>
  <si>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</si>
  <si>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</si>
  <si>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</si>
  <si>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</si>
  <si>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</si>
  <si>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</si>
  <si>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</si>
  <si>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</si>
  <si>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</si>
  <si>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</si>
  <si>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</si>
  <si>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</si>
  <si>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</si>
  <si>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</si>
  <si>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</si>
  <si>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</si>
  <si>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</si>
  <si>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</si>
  <si>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</si>
  <si>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</si>
  <si>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</si>
  <si>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</si>
  <si>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</si>
  <si>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</si>
  <si>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</si>
  <si>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</si>
  <si>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</si>
  <si>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</si>
  <si>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</si>
  <si>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</si>
  <si>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</si>
  <si>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</si>
  <si>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</si>
  <si>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</si>
  <si>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</si>
  <si>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</si>
  <si>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</si>
  <si>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</si>
  <si>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</si>
  <si>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</si>
  <si>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</si>
  <si>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</si>
  <si>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</si>
  <si>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</si>
  <si>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</si>
  <si>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</si>
  <si>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</si>
  <si>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</si>
  <si>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</si>
  <si>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</si>
  <si>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</si>
  <si>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</si>
  <si>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</si>
  <si>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</si>
  <si>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</si>
  <si>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</si>
  <si>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</si>
  <si>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</si>
  <si>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</si>
  <si>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</si>
  <si>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</si>
  <si>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</si>
  <si>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</si>
  <si>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</si>
  <si>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</si>
  <si>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</si>
  <si>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</si>
  <si>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</si>
  <si>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</si>
  <si>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</si>
  <si>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</si>
  <si>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</si>
  <si>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</si>
  <si>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</si>
  <si>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</si>
  <si>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</si>
  <si>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</si>
  <si>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</si>
  <si>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</si>
  <si>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</si>
  <si>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</si>
  <si>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</si>
  <si>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</si>
  <si>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</si>
  <si>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</si>
  <si>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</si>
  <si>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</si>
  <si>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</si>
  <si>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</si>
  <si>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</si>
  <si>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</si>
  <si>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</si>
  <si>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</si>
  <si>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</si>
  <si>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</si>
  <si>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</si>
  <si>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</si>
  <si>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</si>
  <si>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</si>
  <si>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</si>
  <si>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</si>
  <si>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</si>
  <si>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</si>
  <si>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</si>
  <si>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</si>
  <si>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</si>
  <si>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</si>
  <si>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</si>
  <si>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</si>
  <si>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</si>
  <si>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</si>
  <si>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</si>
  <si>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</si>
  <si>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</si>
  <si>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</si>
  <si>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</si>
  <si>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</si>
  <si>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</si>
  <si>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</si>
  <si>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</si>
  <si>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</si>
  <si>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</si>
  <si>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</si>
  <si>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</si>
  <si>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</si>
  <si>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</si>
  <si>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</si>
  <si>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</si>
  <si>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</si>
  <si>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</si>
  <si>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</si>
  <si>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</si>
  <si>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</si>
  <si>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</si>
  <si>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</si>
  <si>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</si>
  <si>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</si>
  <si>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</si>
  <si>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</si>
  <si>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</si>
  <si>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</si>
  <si>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</si>
  <si>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</si>
  <si>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</si>
  <si>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</si>
  <si>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</si>
  <si>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</si>
  <si>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</si>
  <si>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</si>
  <si>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</si>
  <si>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</si>
  <si>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</si>
  <si>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</si>
  <si>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</si>
  <si>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</si>
  <si>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</si>
  <si>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</si>
  <si>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</si>
  <si>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</si>
  <si>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</si>
  <si>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</si>
  <si>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</si>
  <si>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</si>
  <si>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</si>
  <si>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</si>
  <si>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</si>
  <si>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</si>
  <si>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</si>
  <si>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</si>
  <si>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</si>
  <si>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</si>
  <si>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</si>
  <si>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</si>
  <si>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</si>
  <si>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</si>
  <si>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</si>
  <si>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</si>
  <si>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</si>
  <si>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</si>
  <si>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</si>
  <si>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</si>
  <si>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</si>
  <si>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</si>
  <si>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</si>
  <si>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</si>
  <si>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</si>
  <si>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</si>
  <si>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</si>
  <si>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</si>
  <si>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</si>
  <si>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</si>
  <si>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</si>
  <si>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</si>
  <si>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</si>
  <si>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</si>
  <si>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</si>
  <si>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</si>
  <si>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</si>
  <si>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</si>
  <si>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</si>
  <si>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</si>
  <si>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</si>
  <si>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</si>
  <si>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</si>
  <si>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</si>
  <si>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</si>
  <si>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</si>
  <si>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</si>
  <si>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</si>
  <si>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</si>
  <si>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</si>
  <si>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</si>
  <si>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</si>
  <si>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</si>
  <si>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</si>
  <si>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</si>
  <si>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</si>
  <si>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</si>
  <si>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</si>
  <si>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</si>
  <si>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</si>
  <si>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</si>
  <si>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</si>
  <si>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</si>
  <si>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</si>
  <si>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</si>
  <si>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</si>
  <si>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</si>
  <si>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</si>
  <si>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</si>
  <si>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</si>
  <si>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</si>
  <si>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</si>
  <si>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</si>
  <si>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</si>
  <si>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</si>
  <si>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</si>
  <si>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</si>
  <si>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</si>
  <si>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</si>
  <si>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</si>
  <si>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</si>
  <si>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</si>
  <si>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</si>
  <si>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</si>
  <si>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</si>
  <si>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</si>
  <si>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</si>
  <si>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</si>
  <si>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</si>
  <si>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</si>
  <si>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</si>
  <si>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</si>
  <si>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</si>
  <si>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</si>
  <si>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</si>
  <si>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</si>
  <si>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</si>
  <si>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</si>
  <si>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</si>
  <si>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</si>
  <si>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</si>
  <si>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</si>
  <si>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</si>
  <si>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</si>
  <si>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</si>
  <si>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</si>
  <si>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</si>
  <si>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</si>
  <si>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</si>
  <si>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</si>
  <si>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</si>
  <si>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</si>
  <si>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</si>
  <si>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</si>
  <si>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</si>
  <si>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</si>
  <si>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</si>
  <si>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</si>
  <si>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</si>
  <si>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</si>
  <si>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</si>
  <si>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</si>
  <si>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</si>
  <si>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</si>
  <si>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</si>
  <si>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</si>
  <si>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</si>
  <si>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</si>
  <si>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</si>
  <si>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</si>
  <si>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</si>
  <si>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</si>
  <si>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</si>
  <si>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</si>
  <si>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</si>
  <si>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</si>
  <si>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</si>
  <si>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</si>
  <si>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</si>
  <si>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</si>
  <si>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</si>
  <si>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</si>
  <si>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</si>
  <si>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</si>
  <si>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</si>
  <si>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</si>
  <si>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</si>
  <si>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</si>
  <si>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</si>
  <si>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</si>
  <si>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</si>
  <si>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</si>
  <si>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</si>
  <si>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</si>
  <si>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</si>
  <si>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</si>
  <si>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</si>
  <si>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</si>
  <si>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</si>
  <si>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</si>
  <si>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</si>
  <si>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</si>
  <si>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</si>
  <si>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</si>
  <si>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</si>
  <si>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</si>
  <si>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</si>
  <si>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</si>
  <si>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</si>
  <si>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</si>
  <si>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</si>
  <si>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</si>
  <si>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</si>
  <si>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</si>
  <si>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</si>
  <si>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</si>
  <si>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</si>
  <si>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</si>
  <si>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</si>
  <si>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</si>
  <si>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</si>
  <si>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</si>
  <si>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</si>
  <si>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</si>
  <si>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</si>
  <si>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</si>
  <si>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</si>
  <si>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</si>
  <si>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</si>
  <si>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</si>
  <si>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</si>
  <si>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</si>
  <si>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</si>
  <si>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</si>
  <si>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</si>
  <si>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</si>
  <si>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</si>
  <si>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</si>
  <si>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</si>
  <si>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</si>
  <si>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</si>
  <si>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</si>
  <si>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</si>
  <si>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</si>
  <si>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</si>
  <si>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</si>
  <si>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</si>
  <si>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</si>
  <si>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</si>
  <si>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</si>
  <si>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</si>
  <si>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</si>
  <si>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</si>
  <si>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</si>
  <si>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</si>
  <si>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</si>
  <si>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</si>
  <si>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</si>
  <si>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</si>
  <si>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</si>
  <si>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</si>
  <si>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</si>
  <si>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</si>
  <si>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</si>
  <si>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</si>
  <si>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</si>
  <si>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</si>
  <si>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</si>
  <si>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</si>
  <si>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</si>
  <si>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</si>
  <si>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</si>
  <si>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</si>
  <si>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</si>
  <si>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</si>
  <si>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</si>
  <si>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</si>
  <si>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</si>
  <si>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</si>
  <si>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</si>
  <si>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</si>
  <si>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</si>
  <si>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</si>
  <si>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</si>
  <si>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</si>
  <si>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</si>
  <si>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</si>
  <si>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</si>
  <si>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</si>
  <si>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</si>
  <si>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</si>
  <si>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</si>
  <si>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</si>
  <si>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</si>
  <si>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</si>
  <si>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</si>
  <si>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</si>
  <si>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</si>
  <si>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</si>
  <si>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</si>
  <si>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</si>
  <si>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</si>
  <si>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</si>
  <si>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</si>
  <si>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</si>
  <si>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</si>
  <si>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</si>
  <si>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</si>
  <si>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</si>
  <si>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</si>
  <si>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</si>
  <si>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</si>
  <si>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</si>
  <si>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</si>
  <si>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</si>
  <si>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</si>
  <si>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</si>
  <si>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</si>
  <si>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</si>
  <si>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</si>
  <si>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</si>
  <si>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</si>
  <si>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</si>
  <si>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</si>
  <si>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</si>
  <si>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</si>
  <si>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</si>
  <si>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</si>
  <si>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</si>
  <si>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</si>
  <si>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</si>
  <si>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</si>
  <si>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</si>
  <si>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</si>
  <si>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</si>
  <si>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</si>
  <si>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</si>
  <si>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</si>
  <si>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</si>
  <si>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</si>
  <si>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</si>
  <si>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</si>
  <si>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</si>
  <si>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</si>
  <si>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</si>
  <si>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</si>
  <si>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</si>
  <si>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</si>
  <si>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</si>
  <si>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</si>
  <si>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</si>
  <si>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</si>
  <si>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</si>
  <si>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</si>
  <si>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</si>
  <si>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</si>
  <si>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</si>
  <si>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</si>
  <si>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</si>
  <si>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</si>
  <si>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</si>
  <si>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</si>
  <si>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</si>
  <si>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</si>
  <si>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</si>
  <si>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</si>
  <si>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</si>
  <si>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</si>
  <si>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</si>
  <si>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</si>
  <si>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</si>
  <si>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</si>
  <si>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</si>
  <si>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</si>
  <si>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</si>
  <si>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</si>
  <si>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</si>
  <si>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</si>
  <si>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</si>
  <si>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</si>
  <si>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</si>
  <si>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</si>
  <si>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</si>
  <si>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</si>
  <si>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</si>
  <si>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</si>
  <si>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</si>
  <si>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</si>
  <si>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</si>
  <si>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</si>
  <si>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</si>
  <si>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</si>
  <si>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</si>
  <si>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</si>
  <si>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</si>
  <si>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</si>
  <si>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</si>
  <si>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</si>
  <si>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</si>
  <si>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</si>
  <si>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</si>
  <si>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</si>
  <si>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</si>
  <si>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</si>
  <si>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</si>
  <si>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</si>
  <si>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</si>
  <si>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</si>
  <si>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</si>
  <si>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</si>
  <si>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</si>
  <si>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</si>
  <si>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</si>
  <si>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</si>
  <si>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</si>
  <si>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</si>
  <si>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</si>
  <si>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</si>
  <si>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</si>
  <si>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</si>
  <si>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</si>
  <si>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</si>
  <si>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</si>
  <si>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</si>
  <si>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</si>
  <si>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</si>
  <si>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</si>
  <si>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</si>
  <si>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</si>
  <si>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</si>
  <si>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</si>
  <si>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</si>
  <si>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</si>
  <si>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</si>
  <si>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</si>
  <si>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</si>
  <si>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</si>
  <si>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</si>
  <si>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</si>
  <si>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</si>
  <si>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</si>
  <si>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</si>
  <si>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</si>
  <si>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</si>
  <si>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</si>
  <si>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</si>
  <si>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</si>
  <si>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</si>
  <si>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</si>
  <si>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</si>
  <si>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</si>
  <si>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</si>
  <si>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</si>
  <si>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</si>
  <si>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</si>
  <si>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</si>
  <si>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</si>
  <si>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</si>
  <si>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</si>
  <si>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</si>
  <si>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</si>
  <si>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</si>
  <si>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</si>
  <si>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</si>
  <si>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</si>
  <si>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</si>
  <si>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</si>
  <si>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</si>
  <si>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</si>
  <si>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</si>
  <si>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</si>
  <si>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</si>
  <si>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</si>
  <si>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</si>
  <si>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</si>
  <si>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</si>
  <si>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</si>
  <si>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</si>
  <si>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</si>
  <si>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</si>
  <si>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</si>
  <si>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</si>
  <si>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</si>
  <si>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</si>
  <si>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</si>
  <si>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</si>
  <si>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</si>
  <si>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</si>
  <si>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</si>
  <si>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</si>
  <si>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</si>
  <si>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</si>
  <si>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</si>
  <si>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</si>
  <si>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</si>
  <si>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</si>
  <si>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</si>
  <si>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</si>
  <si>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</si>
  <si>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</si>
  <si>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</si>
  <si>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</si>
  <si>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</si>
  <si>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</si>
  <si>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</si>
  <si>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</si>
  <si>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</si>
  <si>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</si>
  <si>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</si>
  <si>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</si>
  <si>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</si>
  <si>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</si>
  <si>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</si>
  <si>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</si>
  <si>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</si>
  <si>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</si>
  <si>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</si>
  <si>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</si>
  <si>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</si>
  <si>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</si>
  <si>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</si>
  <si>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</si>
  <si>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</si>
  <si>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</si>
  <si>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</si>
  <si>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</si>
  <si>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</si>
  <si>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</si>
  <si>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</si>
  <si>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</si>
  <si>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</si>
  <si>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</si>
  <si>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</si>
  <si>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</si>
  <si>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</si>
  <si>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</si>
  <si>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</si>
  <si>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</si>
  <si>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</si>
  <si>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</si>
  <si>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</si>
  <si>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</si>
  <si>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</si>
  <si>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</si>
  <si>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</si>
  <si>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</si>
  <si>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</si>
  <si>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</si>
  <si>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</si>
  <si>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</si>
  <si>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</si>
  <si>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</si>
  <si>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</si>
  <si>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</si>
  <si>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</si>
  <si>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</si>
  <si>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</si>
  <si>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</si>
  <si>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</si>
  <si>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</si>
  <si>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</si>
  <si>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</si>
  <si>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</si>
  <si>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</si>
  <si>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</si>
  <si>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</si>
  <si>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</si>
  <si>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</si>
  <si>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</si>
  <si>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</si>
  <si>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</si>
  <si>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</si>
  <si>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</si>
  <si>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</si>
  <si>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</si>
  <si>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</si>
  <si>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</si>
  <si>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</si>
  <si>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</si>
  <si>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</si>
  <si>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</si>
  <si>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</si>
  <si>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</si>
  <si>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</si>
  <si>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</si>
  <si>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</si>
  <si>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</si>
  <si>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</si>
  <si>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</si>
  <si>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</si>
  <si>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</si>
  <si>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</si>
  <si>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</si>
  <si>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</si>
  <si>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</si>
  <si>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</si>
  <si>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</si>
  <si>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</si>
  <si>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</si>
  <si>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</si>
  <si>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</si>
  <si>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</si>
  <si>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</si>
  <si>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</si>
  <si>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</si>
  <si>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</si>
  <si>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</si>
  <si>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</si>
  <si>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</si>
  <si>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</si>
  <si>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</si>
  <si>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</si>
  <si>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</si>
  <si>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</si>
  <si>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</si>
  <si>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</si>
  <si>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</si>
  <si>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</si>
  <si>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</si>
  <si>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</si>
  <si>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</si>
  <si>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</si>
  <si>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</si>
  <si>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</si>
  <si>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</si>
  <si>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</si>
  <si>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</si>
  <si>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</si>
  <si>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</si>
  <si>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</si>
  <si>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</si>
  <si>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</si>
  <si>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</si>
  <si>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</si>
  <si>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</si>
  <si>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</si>
  <si>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</si>
  <si>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</si>
  <si>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</si>
  <si>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</si>
  <si>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</si>
  <si>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</si>
  <si>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</si>
  <si>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</si>
  <si>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</si>
  <si>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</si>
  <si>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</si>
  <si>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</si>
  <si>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</si>
  <si>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</si>
  <si>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</si>
  <si>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</si>
  <si>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</si>
  <si>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</si>
  <si>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</si>
  <si>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</si>
  <si>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</si>
  <si>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</si>
  <si>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</si>
  <si>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</si>
  <si>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</si>
  <si>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</si>
  <si>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</si>
  <si>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</si>
  <si>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</si>
  <si>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</si>
  <si>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</si>
  <si>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</si>
  <si>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</si>
  <si>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</si>
  <si>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</si>
  <si>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</si>
  <si>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</si>
  <si>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</si>
  <si>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</si>
  <si>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</si>
  <si>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</si>
  <si>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</si>
  <si>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</si>
  <si>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</si>
  <si>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</si>
  <si>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</si>
  <si>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</si>
  <si>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</si>
  <si>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</si>
  <si>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</si>
  <si>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</si>
  <si>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</si>
  <si>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</si>
  <si>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</si>
  <si>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</si>
  <si>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</si>
  <si>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</si>
  <si>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</si>
  <si>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</si>
  <si>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</si>
  <si>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</si>
  <si>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</si>
  <si>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</si>
  <si>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</si>
  <si>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</si>
  <si>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</si>
  <si>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</si>
  <si>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</si>
  <si>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</si>
  <si>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</si>
  <si>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</si>
  <si>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</si>
  <si>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</si>
  <si>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</si>
  <si>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</si>
  <si>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</si>
  <si>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</si>
  <si>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</si>
  <si>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</si>
  <si>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</si>
  <si>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</si>
  <si>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</si>
  <si>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</si>
  <si>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</si>
  <si>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</si>
  <si>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</si>
  <si>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</si>
  <si>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</si>
  <si>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</si>
  <si>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</si>
  <si>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</si>
  <si>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</si>
  <si>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</si>
  <si>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</si>
  <si>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</si>
  <si>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</si>
  <si>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</si>
  <si>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</si>
  <si>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</si>
  <si>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</si>
  <si>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</si>
  <si>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</si>
  <si>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</si>
  <si>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</si>
  <si>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</si>
  <si>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</si>
  <si>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</si>
  <si>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</si>
  <si>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</si>
  <si>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</si>
  <si>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</si>
  <si>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</si>
  <si>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</si>
  <si>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</si>
  <si>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</si>
  <si>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</si>
  <si>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</si>
  <si>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</si>
  <si>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</si>
  <si>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</si>
  <si>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</si>
  <si>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</si>
  <si>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</si>
  <si>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</si>
  <si>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</si>
  <si>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</si>
  <si>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</si>
  <si>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</si>
  <si>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</si>
  <si>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</si>
  <si>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</si>
  <si>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</si>
  <si>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</si>
  <si>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</si>
  <si>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</si>
  <si>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</si>
  <si>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</si>
  <si>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</si>
  <si>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</si>
  <si>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</si>
  <si>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</si>
  <si>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</si>
  <si>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</si>
  <si>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</si>
  <si>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</si>
  <si>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</si>
  <si>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</si>
  <si>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</si>
  <si>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</si>
  <si>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</si>
  <si>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</si>
  <si>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</si>
  <si>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</si>
  <si>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</si>
  <si>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</si>
  <si>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</si>
  <si>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</si>
  <si>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</si>
  <si>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</si>
  <si>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</si>
  <si>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</si>
  <si>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</si>
  <si>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</si>
  <si>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</si>
  <si>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</si>
  <si>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</si>
  <si>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</si>
  <si>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</si>
  <si>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</si>
  <si>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</si>
  <si>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</si>
  <si>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</si>
  <si>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</si>
  <si>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</si>
  <si>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</si>
  <si>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</si>
  <si>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</si>
  <si>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</si>
  <si>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</si>
  <si>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</si>
  <si>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</si>
  <si>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</si>
  <si>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</si>
  <si>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</si>
  <si>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</si>
  <si>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</si>
  <si>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</si>
  <si>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</si>
  <si>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</si>
  <si>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</si>
  <si>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</si>
  <si>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</si>
  <si>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</si>
  <si>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</si>
  <si>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</si>
  <si>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</si>
  <si>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</si>
  <si>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</si>
  <si>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</si>
  <si>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</si>
  <si>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</si>
  <si>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</si>
  <si>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</si>
  <si>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</si>
  <si>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</si>
  <si>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</si>
  <si>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</si>
  <si>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</si>
  <si>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</si>
  <si>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</si>
  <si>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</si>
  <si>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</si>
  <si>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</si>
  <si>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</si>
  <si>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</si>
  <si>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</si>
  <si>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</si>
  <si>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</si>
  <si>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</si>
  <si>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</si>
  <si>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</si>
  <si>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</si>
  <si>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</si>
  <si>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</si>
  <si>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</si>
  <si>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</si>
  <si>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</si>
  <si>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</si>
  <si>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</si>
  <si>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</si>
  <si>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</si>
  <si>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</si>
  <si>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</si>
  <si>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</si>
  <si>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</si>
  <si>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</si>
  <si>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</si>
  <si>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</si>
  <si>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</si>
  <si>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</si>
  <si>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</si>
  <si>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</si>
  <si>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</si>
  <si>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</si>
  <si>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</si>
  <si>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</si>
  <si>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</si>
  <si>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</si>
  <si>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</si>
  <si>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</si>
  <si>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</si>
  <si>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</si>
  <si>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</si>
  <si>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</si>
  <si>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</si>
  <si>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</si>
  <si>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</si>
  <si>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</si>
  <si>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</si>
  <si>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</si>
  <si>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</si>
  <si>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</si>
  <si>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</si>
  <si>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</si>
  <si>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</si>
  <si>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</si>
  <si>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</si>
  <si>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</si>
  <si>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</si>
  <si>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</si>
  <si>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</si>
  <si>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</si>
  <si>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</si>
  <si>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</si>
  <si>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</si>
  <si>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</si>
  <si>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</si>
  <si>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</si>
  <si>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</si>
  <si>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</si>
  <si>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</si>
  <si>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</si>
  <si>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</si>
  <si>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</si>
  <si>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</si>
  <si>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</si>
  <si>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</si>
  <si>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</si>
  <si>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</si>
  <si>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</si>
  <si>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</si>
  <si>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</si>
  <si>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</si>
  <si>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</si>
  <si>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</si>
  <si>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</si>
  <si>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</si>
  <si>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</si>
  <si>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</si>
  <si>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</si>
  <si>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</si>
  <si>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</si>
  <si>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</si>
  <si>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</si>
  <si>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</si>
  <si>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</si>
  <si>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</si>
  <si>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</si>
  <si>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</si>
  <si>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</si>
  <si>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</si>
  <si>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</si>
  <si>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</si>
  <si>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</si>
  <si>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</si>
  <si>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</si>
  <si>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</si>
  <si>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</si>
  <si>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</si>
  <si>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</si>
  <si>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</si>
  <si>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</si>
  <si>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</si>
  <si>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</si>
  <si>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</si>
  <si>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</si>
  <si>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</si>
  <si>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</si>
  <si>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</si>
  <si>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</si>
  <si>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</si>
  <si>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</si>
  <si>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</si>
  <si>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</si>
  <si>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</si>
  <si>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</si>
  <si>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</si>
  <si>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</si>
  <si>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</si>
  <si>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</si>
  <si>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</si>
  <si>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</si>
  <si>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</si>
  <si>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</si>
  <si>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</si>
  <si>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</si>
  <si>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</si>
  <si>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</si>
  <si>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</si>
  <si>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</si>
  <si>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</si>
  <si>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</si>
  <si>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</si>
  <si>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</si>
  <si>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</si>
  <si>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</si>
  <si>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</si>
  <si>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</si>
  <si>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</si>
  <si>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</si>
  <si>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</si>
  <si>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</si>
  <si>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</si>
  <si>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</si>
  <si>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</si>
  <si>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</si>
  <si>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</si>
  <si>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</si>
  <si>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</si>
  <si>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</si>
  <si>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</si>
  <si>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</si>
  <si>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</si>
  <si>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</si>
  <si>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</si>
  <si>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</si>
  <si>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</si>
  <si>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</si>
  <si>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</si>
  <si>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</si>
  <si>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</si>
  <si>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</si>
  <si>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</si>
  <si>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</si>
  <si>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</si>
  <si>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</si>
  <si>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</si>
  <si>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</si>
  <si>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</si>
  <si>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</si>
  <si>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</si>
  <si>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</si>
  <si>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</si>
  <si>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</si>
  <si>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</si>
  <si>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</si>
  <si>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</si>
  <si>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</si>
  <si>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</si>
  <si>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</si>
  <si>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</si>
  <si>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</si>
  <si>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</si>
  <si>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</si>
  <si>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</si>
  <si>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</si>
  <si>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</si>
  <si>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</si>
  <si>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</si>
  <si>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</si>
  <si>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</si>
  <si>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</si>
  <si>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</si>
  <si>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</si>
  <si>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</si>
  <si>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</si>
  <si>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</si>
  <si>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</si>
  <si>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</si>
  <si>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</si>
  <si>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</si>
  <si>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</si>
  <si>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</si>
  <si>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</si>
  <si>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</si>
  <si>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</si>
  <si>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</si>
  <si>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</si>
  <si>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</si>
  <si>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</si>
  <si>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</si>
  <si>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</si>
  <si>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</si>
  <si>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</si>
  <si>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</si>
  <si>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</si>
  <si>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</si>
  <si>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</si>
  <si>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</si>
  <si>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</si>
  <si>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</si>
  <si>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</si>
  <si>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</si>
  <si>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</si>
  <si>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</si>
  <si>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</si>
  <si>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</si>
  <si>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</si>
  <si>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</si>
  <si>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</si>
  <si>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</si>
  <si>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</si>
  <si>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</si>
  <si>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</si>
  <si>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</si>
  <si>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</si>
  <si>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</si>
  <si>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</si>
  <si>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</si>
  <si>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</si>
  <si>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</si>
  <si>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</si>
  <si>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</si>
  <si>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</si>
  <si>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</si>
  <si>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</si>
  <si>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</si>
  <si>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</si>
  <si>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</si>
  <si>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</si>
  <si>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</si>
  <si>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</si>
  <si>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</si>
  <si>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</si>
  <si>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</si>
  <si>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</si>
  <si>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</si>
  <si>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</si>
  <si>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</si>
  <si>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</si>
  <si>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</si>
  <si>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</si>
  <si>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</si>
  <si>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</si>
  <si>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</si>
  <si>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</si>
  <si>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</si>
  <si>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</si>
  <si>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</si>
  <si>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</si>
  <si>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</si>
  <si>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</si>
  <si>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</si>
  <si>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</si>
  <si>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</si>
  <si>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</si>
  <si>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</si>
  <si>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</si>
  <si>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</si>
  <si>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</si>
  <si>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</si>
  <si>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</si>
  <si>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</si>
  <si>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</si>
  <si>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</si>
  <si>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</si>
  <si>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</si>
  <si>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</si>
  <si>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</si>
  <si>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</si>
  <si>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</si>
  <si>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</si>
  <si>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</si>
  <si>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</si>
  <si>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</si>
  <si>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</si>
  <si>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</si>
  <si>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</si>
  <si>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</si>
  <si>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</si>
  <si>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</si>
  <si>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</si>
  <si>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</si>
  <si>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</si>
  <si>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</si>
  <si>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</si>
  <si>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</si>
  <si>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</si>
  <si>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</si>
  <si>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</si>
  <si>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</si>
  <si>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</si>
  <si>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</si>
  <si>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</si>
  <si>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</si>
  <si>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</si>
  <si>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</si>
  <si>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</si>
  <si>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</si>
  <si>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</si>
  <si>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</si>
  <si>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</si>
  <si>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</si>
  <si>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</si>
  <si>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</si>
  <si>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</si>
  <si>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</si>
  <si>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</si>
  <si>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</si>
  <si>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</si>
  <si>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</si>
  <si>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</si>
  <si>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</si>
  <si>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</si>
  <si>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</si>
  <si>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</si>
  <si>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</si>
  <si>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</si>
  <si>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</si>
  <si>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</si>
  <si>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</si>
  <si>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</si>
  <si>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</si>
  <si>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</si>
  <si>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</si>
  <si>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</si>
  <si>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</si>
  <si>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</si>
  <si>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</si>
  <si>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</si>
  <si>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</si>
  <si>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</si>
  <si>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</si>
  <si>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</si>
  <si>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</si>
  <si>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</si>
  <si>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</si>
  <si>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</si>
  <si>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</si>
  <si>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</si>
  <si>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</si>
  <si>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</si>
  <si>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</si>
  <si>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</si>
  <si>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</si>
  <si>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</si>
  <si>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</si>
  <si>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</si>
  <si>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</si>
  <si>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</si>
  <si>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</si>
  <si>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</si>
  <si>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</si>
  <si>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</si>
  <si>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</si>
  <si>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</si>
  <si>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</si>
  <si>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</si>
  <si>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</si>
  <si>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</si>
  <si>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</si>
  <si>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</si>
  <si>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</si>
  <si>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</si>
  <si>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</si>
  <si>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</si>
  <si>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</si>
  <si>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</si>
  <si>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</si>
  <si>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</si>
  <si>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</si>
  <si>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</si>
  <si>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</si>
  <si>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</si>
  <si>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</si>
  <si>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</si>
  <si>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</si>
  <si>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</si>
  <si>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</si>
  <si>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</si>
  <si>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</si>
  <si>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</si>
  <si>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</si>
  <si>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</si>
  <si>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</si>
  <si>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</si>
  <si>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</si>
  <si>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</si>
  <si>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</si>
  <si>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</si>
  <si>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</si>
  <si>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</si>
  <si>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</si>
  <si>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</si>
  <si>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</si>
  <si>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</si>
  <si>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</si>
  <si>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</si>
  <si>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</si>
  <si>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</si>
  <si>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</si>
  <si>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</si>
  <si>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</si>
  <si>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</si>
  <si>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</si>
  <si>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</si>
  <si>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</si>
  <si>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</si>
  <si>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</si>
  <si>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</si>
  <si>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</si>
  <si>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</si>
  <si>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</si>
  <si>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</si>
  <si>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</si>
  <si>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</si>
  <si>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</si>
  <si>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</si>
  <si>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</si>
  <si>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</si>
  <si>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</si>
  <si>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</si>
  <si>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</si>
  <si>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</si>
  <si>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</si>
  <si>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</si>
  <si>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</si>
  <si>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</si>
  <si>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</si>
  <si>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</si>
  <si>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</si>
  <si>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</si>
  <si>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</si>
  <si>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</si>
  <si>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</si>
  <si>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</si>
  <si>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</si>
  <si>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</si>
  <si>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</si>
  <si>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</si>
  <si>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</si>
  <si>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</si>
  <si>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</si>
  <si>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</si>
  <si>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</si>
  <si>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</si>
  <si>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</si>
  <si>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</si>
  <si>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</si>
  <si>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</si>
  <si>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</si>
  <si>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</si>
  <si>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</si>
  <si>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</si>
  <si>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</si>
  <si>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</si>
  <si>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</si>
  <si>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</si>
  <si>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</si>
  <si>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</si>
  <si>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</si>
  <si>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</si>
  <si>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</si>
  <si>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</si>
  <si>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</si>
  <si>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</si>
  <si>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</si>
  <si>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</si>
  <si>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</si>
  <si>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</si>
  <si>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</si>
  <si>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</si>
  <si>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</si>
  <si>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</si>
  <si>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</si>
  <si>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</si>
  <si>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</si>
  <si>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</si>
  <si>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</si>
  <si>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</si>
  <si>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</si>
  <si>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</si>
  <si>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</si>
  <si>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</si>
  <si>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</si>
  <si>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</si>
  <si>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</si>
  <si>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</si>
  <si>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</si>
  <si>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</si>
  <si>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</si>
  <si>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</si>
  <si>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</si>
  <si>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</si>
  <si>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</si>
  <si>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</si>
  <si>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</si>
  <si>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</si>
  <si>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</si>
  <si>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</si>
  <si>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</si>
  <si>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</si>
  <si>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</si>
  <si>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</si>
  <si>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</si>
  <si>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</si>
  <si>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</si>
  <si>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</si>
  <si>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</si>
  <si>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</si>
  <si>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</si>
  <si>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</si>
  <si>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</si>
  <si>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</si>
  <si>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</si>
  <si>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</si>
  <si>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</si>
  <si>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</si>
  <si>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</si>
  <si>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</si>
  <si>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</si>
  <si>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</si>
  <si>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</si>
  <si>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</si>
  <si>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</si>
  <si>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</si>
  <si>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</si>
  <si>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</si>
  <si>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</si>
  <si>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</si>
  <si>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</si>
  <si>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</si>
  <si>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</si>
  <si>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</si>
  <si>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</si>
  <si>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</si>
  <si>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</si>
  <si>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</si>
  <si>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</si>
  <si>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</si>
  <si>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</si>
  <si>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</si>
  <si>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</si>
  <si>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</si>
  <si>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</si>
  <si>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</si>
  <si>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</si>
  <si>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</si>
  <si>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</si>
  <si>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</si>
  <si>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</si>
  <si>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</si>
  <si>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</si>
  <si>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</si>
  <si>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</si>
  <si>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</si>
  <si>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</si>
  <si>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</si>
  <si>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</si>
  <si>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</si>
  <si>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</si>
  <si>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</si>
  <si>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</si>
  <si>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</si>
  <si>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</si>
  <si>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</si>
  <si>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</si>
  <si>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</si>
  <si>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</si>
  <si>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</si>
  <si>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</si>
  <si>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</si>
  <si>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</si>
  <si>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</si>
  <si>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</si>
  <si>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</si>
  <si>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</si>
  <si>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</si>
  <si>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</si>
  <si>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</si>
  <si>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</si>
  <si>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</si>
  <si>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</si>
  <si>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</si>
  <si>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</si>
  <si>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</si>
  <si>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</si>
  <si>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</si>
  <si>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</si>
  <si>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</si>
  <si>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</si>
  <si>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</si>
  <si>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</si>
  <si>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</si>
  <si>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</si>
  <si>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</si>
  <si>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</si>
  <si>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</si>
  <si>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</si>
  <si>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</si>
  <si>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</si>
  <si>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</si>
  <si>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</si>
  <si>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</si>
  <si>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</si>
  <si>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</si>
  <si>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</si>
  <si>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</si>
  <si>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</si>
  <si>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</si>
  <si>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</si>
  <si>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</si>
  <si>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</si>
  <si>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</si>
  <si>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</si>
  <si>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</si>
  <si>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</si>
  <si>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</si>
  <si>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</si>
  <si>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</si>
  <si>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</si>
  <si>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</si>
  <si>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</si>
  <si>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</si>
  <si>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</si>
  <si>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</si>
  <si>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</si>
  <si>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</si>
  <si>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</si>
  <si>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</si>
  <si>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</si>
  <si>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</si>
  <si>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</si>
  <si>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</si>
  <si>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</si>
  <si>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</si>
  <si>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</si>
  <si>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</si>
  <si>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</si>
  <si>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</si>
  <si>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</si>
  <si>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</si>
  <si>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</si>
  <si>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</si>
  <si>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</si>
  <si>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</si>
  <si>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</si>
  <si>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</si>
  <si>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</si>
  <si>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</si>
  <si>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</si>
  <si>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</si>
  <si>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</si>
  <si>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</si>
  <si>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</si>
  <si>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</si>
  <si>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</si>
  <si>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</si>
  <si>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</si>
  <si>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</si>
  <si>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</si>
  <si>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</si>
  <si>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</si>
  <si>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</si>
  <si>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</si>
  <si>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</si>
  <si>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</si>
  <si>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</si>
  <si>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</si>
  <si>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</si>
  <si>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</si>
  <si>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</si>
  <si>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</si>
  <si>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</si>
  <si>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</si>
  <si>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</si>
  <si>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</si>
  <si>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</si>
  <si>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</si>
  <si>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</si>
  <si>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</si>
  <si>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</si>
  <si>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</si>
  <si>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</si>
  <si>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</si>
  <si>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</si>
  <si>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</si>
  <si>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</si>
  <si>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</si>
  <si>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</si>
  <si>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</si>
  <si>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</si>
  <si>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</si>
  <si>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</si>
  <si>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</si>
  <si>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</si>
  <si>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</si>
  <si>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</si>
  <si>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</si>
  <si>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</si>
  <si>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</si>
  <si>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</si>
  <si>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</si>
  <si>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</si>
  <si>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</si>
  <si>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</si>
  <si>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</si>
  <si>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</si>
  <si>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</si>
  <si>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</si>
  <si>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</si>
  <si>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</si>
  <si>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</si>
  <si>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</si>
  <si>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</si>
  <si>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</si>
  <si>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</si>
  <si>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</si>
  <si>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</si>
  <si>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</si>
  <si>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</si>
  <si>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</si>
  <si>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</si>
  <si>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</si>
  <si>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</si>
  <si>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</si>
  <si>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</si>
  <si>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</si>
  <si>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</si>
  <si>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</si>
  <si>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</si>
  <si>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</si>
  <si>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</si>
  <si>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</si>
  <si>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</si>
  <si>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</si>
  <si>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</si>
  <si>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</si>
  <si>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</si>
  <si>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</si>
  <si>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</si>
  <si>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</si>
  <si>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</si>
  <si>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</si>
  <si>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</si>
  <si>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</si>
  <si>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</si>
  <si>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</si>
  <si>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</si>
  <si>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</si>
  <si>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</si>
  <si>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</si>
  <si>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</si>
  <si>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</si>
  <si>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</si>
  <si>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</si>
  <si>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</si>
  <si>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</si>
  <si>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</si>
  <si>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</si>
  <si>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</si>
  <si>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</si>
  <si>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</si>
  <si>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</si>
  <si>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</si>
  <si>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</si>
  <si>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</si>
  <si>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</si>
  <si>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</si>
  <si>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</si>
  <si>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</si>
  <si>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</si>
  <si>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</si>
  <si>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</si>
  <si>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</si>
  <si>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</si>
  <si>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</si>
  <si>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</si>
  <si>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</si>
  <si>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</si>
  <si>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</si>
  <si>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</si>
  <si>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</si>
  <si>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</si>
  <si>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</si>
  <si>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</si>
  <si>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</si>
  <si>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</si>
  <si>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</si>
  <si>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</si>
  <si>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</si>
  <si>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</si>
  <si>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</si>
  <si>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</si>
  <si>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</si>
  <si>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</si>
  <si>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</si>
  <si>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</si>
  <si>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</si>
  <si>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</si>
  <si>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</si>
  <si>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</si>
  <si>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</si>
  <si>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</si>
  <si>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</si>
  <si>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</si>
  <si>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</si>
  <si>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</si>
  <si>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</si>
  <si>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</si>
  <si>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</si>
  <si>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</si>
  <si>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</si>
  <si>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</si>
  <si>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</si>
  <si>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</si>
  <si>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</si>
  <si>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</si>
  <si>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</si>
  <si>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</si>
  <si>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</si>
  <si>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</si>
  <si>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</si>
  <si>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</si>
  <si>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</si>
  <si>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</si>
  <si>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</si>
  <si>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</si>
  <si>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</si>
  <si>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</si>
  <si>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</si>
  <si>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</si>
  <si>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</si>
  <si>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</si>
  <si>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</si>
  <si>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</si>
  <si>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</si>
  <si>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</si>
  <si>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</si>
  <si>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</si>
  <si>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</si>
  <si>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</si>
  <si>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</si>
  <si>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</si>
  <si>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</si>
  <si>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</si>
  <si>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</si>
  <si>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</si>
  <si>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</si>
  <si>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</si>
  <si>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</si>
  <si>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</si>
  <si>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</si>
  <si>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</si>
  <si>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</si>
  <si>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</si>
  <si>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</si>
  <si>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</si>
  <si>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</si>
  <si>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</si>
  <si>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</si>
  <si>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</si>
  <si>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</si>
  <si>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</si>
  <si>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</si>
  <si>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</si>
  <si>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</si>
  <si>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</si>
  <si>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</si>
  <si>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</si>
  <si>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</si>
  <si>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</si>
  <si>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</si>
  <si>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</si>
  <si>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</si>
  <si>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</si>
  <si>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</si>
  <si>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</si>
  <si>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</si>
  <si>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</si>
  <si>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</si>
  <si>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</si>
  <si>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</si>
  <si>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</si>
  <si>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</si>
  <si>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</si>
  <si>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</si>
  <si>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</si>
  <si>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</si>
  <si>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</si>
  <si>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</si>
  <si>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</si>
  <si>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</si>
  <si>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</si>
  <si>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</si>
  <si>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</si>
  <si>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</si>
  <si>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</si>
  <si>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</si>
  <si>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</si>
  <si>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</si>
  <si>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</si>
  <si>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</si>
  <si>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</si>
  <si>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</si>
  <si>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</si>
  <si>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</si>
  <si>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</si>
  <si>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</si>
  <si>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</si>
  <si>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</si>
  <si>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</si>
  <si>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</si>
  <si>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</si>
  <si>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</si>
  <si>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</si>
  <si>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</si>
  <si>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</si>
  <si>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</si>
  <si>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</si>
  <si>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</si>
  <si>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</si>
  <si>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</si>
  <si>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</si>
  <si>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</si>
  <si>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</si>
  <si>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</si>
  <si>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</si>
  <si>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</si>
  <si>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</si>
  <si>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</si>
  <si>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</si>
  <si>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</si>
  <si>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</si>
  <si>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</si>
  <si>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</si>
  <si>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</si>
  <si>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</si>
  <si>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</si>
  <si>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</si>
  <si>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</si>
  <si>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</si>
  <si>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</si>
  <si>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</si>
  <si>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</si>
  <si>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</si>
  <si>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</si>
  <si>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</si>
  <si>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</si>
  <si>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</si>
  <si>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</si>
  <si>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</si>
  <si>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</si>
  <si>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</si>
  <si>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</si>
  <si>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</si>
  <si>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</si>
  <si>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</si>
  <si>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</si>
  <si>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</si>
  <si>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</si>
  <si>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</si>
  <si>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</si>
  <si>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</si>
  <si>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</si>
  <si>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</si>
  <si>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</si>
  <si>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</si>
  <si>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</si>
  <si>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</si>
  <si>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</si>
  <si>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</si>
  <si>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</si>
  <si>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</si>
  <si>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</si>
  <si>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</si>
  <si>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</si>
  <si>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</si>
  <si>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</si>
  <si>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</si>
  <si>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</si>
  <si>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</si>
  <si>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</si>
  <si>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</si>
  <si>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</si>
  <si>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</si>
  <si>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</si>
  <si>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</si>
  <si>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</si>
  <si>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</si>
  <si>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</si>
  <si>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</si>
  <si>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</si>
  <si>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</si>
  <si>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</si>
  <si>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</si>
  <si>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</si>
  <si>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</si>
  <si>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</si>
  <si>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</si>
  <si>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</si>
  <si>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</si>
  <si>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</si>
  <si>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</si>
  <si>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</si>
  <si>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</si>
  <si>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</si>
  <si>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</si>
  <si>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</si>
  <si>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</si>
  <si>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</si>
  <si>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</si>
  <si>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</si>
  <si>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</si>
  <si>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</si>
  <si>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</si>
  <si>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</si>
  <si>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</si>
  <si>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</si>
  <si>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</si>
  <si>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</si>
  <si>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</si>
  <si>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</si>
  <si>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</si>
  <si>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</si>
  <si>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</si>
  <si>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</si>
  <si>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</si>
  <si>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</si>
  <si>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</si>
  <si>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</si>
  <si>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</si>
  <si>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</si>
  <si>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</si>
  <si>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</si>
  <si>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</si>
  <si>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</si>
  <si>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</si>
  <si>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</si>
  <si>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</si>
  <si>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</si>
  <si>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</si>
  <si>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</si>
  <si>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</si>
  <si>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</si>
  <si>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</si>
  <si>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</si>
  <si>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</si>
  <si>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</si>
  <si>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</si>
  <si>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</si>
  <si>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</si>
  <si>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</si>
  <si>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</si>
  <si>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</si>
  <si>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</si>
  <si>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</si>
  <si>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</si>
  <si>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</si>
  <si>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</si>
  <si>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</si>
  <si>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</si>
  <si>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</si>
  <si>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</si>
  <si>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</si>
  <si>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</si>
  <si>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</si>
  <si>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</si>
  <si>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</si>
  <si>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</si>
  <si>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</si>
  <si>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</si>
  <si>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</si>
  <si>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</si>
  <si>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</si>
  <si>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</si>
  <si>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</si>
  <si>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</si>
  <si>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</si>
  <si>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</si>
  <si>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</si>
  <si>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</si>
  <si>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</si>
  <si>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</si>
  <si>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</si>
  <si>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</si>
  <si>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</si>
  <si>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</si>
  <si>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</si>
  <si>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</si>
  <si>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</si>
  <si>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</si>
  <si>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</si>
  <si>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</si>
  <si>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</si>
  <si>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</si>
  <si>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</si>
  <si>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</si>
  <si>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</si>
  <si>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</si>
  <si>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</si>
  <si>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</si>
  <si>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</si>
  <si>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</si>
  <si>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</si>
  <si>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</si>
  <si>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</si>
  <si>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</si>
  <si>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</si>
  <si>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</si>
  <si>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</si>
  <si>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</si>
  <si>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</si>
  <si>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</si>
  <si>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</si>
  <si>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</si>
  <si>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</si>
  <si>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</si>
  <si>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</si>
  <si>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</si>
  <si>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</si>
  <si>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</si>
  <si>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</si>
  <si>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</si>
  <si>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</si>
  <si>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</si>
  <si>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</si>
  <si>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</si>
  <si>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</si>
  <si>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</si>
  <si>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</si>
  <si>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</si>
  <si>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</si>
  <si>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</si>
  <si>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</si>
  <si>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</si>
  <si>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</si>
  <si>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</si>
  <si>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</si>
  <si>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</si>
  <si>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</si>
  <si>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</si>
  <si>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</si>
  <si>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</si>
  <si>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</si>
  <si>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</si>
  <si>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</si>
  <si>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</si>
  <si>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</si>
  <si>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</si>
  <si>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</si>
  <si>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</si>
  <si>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</si>
  <si>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</si>
  <si>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</si>
  <si>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</si>
  <si>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</si>
  <si>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</si>
  <si>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</si>
  <si>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</si>
  <si>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</si>
  <si>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</si>
  <si>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</si>
  <si>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</si>
  <si>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</si>
  <si>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</si>
  <si>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</si>
  <si>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</si>
  <si>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</si>
  <si>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</si>
  <si>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</si>
  <si>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</si>
  <si>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</si>
  <si>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</si>
  <si>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</si>
  <si>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</si>
  <si>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</si>
  <si>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</si>
  <si>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</si>
  <si>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</si>
  <si>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</si>
  <si>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</si>
  <si>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</si>
  <si>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</si>
  <si>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</si>
  <si>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</si>
  <si>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</si>
  <si>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</si>
  <si>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</si>
  <si>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</si>
  <si>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</si>
  <si>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</si>
  <si>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</si>
  <si>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</si>
  <si>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</si>
  <si>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</si>
  <si>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</si>
  <si>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</si>
  <si>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</si>
  <si>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</si>
  <si>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</si>
  <si>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</si>
  <si>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</si>
  <si>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</si>
  <si>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</si>
  <si>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</si>
  <si>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</si>
  <si>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</si>
  <si>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</si>
  <si>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</si>
  <si>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</si>
  <si>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</si>
  <si>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</si>
  <si>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</si>
  <si>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</si>
  <si>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</si>
  <si>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</si>
  <si>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</si>
  <si>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</si>
  <si>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</si>
  <si>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</si>
  <si>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</si>
  <si>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</si>
  <si>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</si>
  <si>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</si>
  <si>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</si>
  <si>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</si>
  <si>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</si>
  <si>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</si>
  <si>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</si>
  <si>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</si>
  <si>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</si>
  <si>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</si>
  <si>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</si>
  <si>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</si>
  <si>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</si>
  <si>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</si>
  <si>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</si>
  <si>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</si>
  <si>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</si>
  <si>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</si>
  <si>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</si>
  <si>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</si>
  <si>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</si>
  <si>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</si>
  <si>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</si>
  <si>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</si>
  <si>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</si>
  <si>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</si>
  <si>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</si>
  <si>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</si>
  <si>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</si>
  <si>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</si>
  <si>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</si>
  <si>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</si>
  <si>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</si>
  <si>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</si>
  <si>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</si>
  <si>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</si>
  <si>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</si>
  <si>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</si>
  <si>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</si>
  <si>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</si>
  <si>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</si>
  <si>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</si>
  <si>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</si>
  <si>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</si>
  <si>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</si>
  <si>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</si>
  <si>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</si>
  <si>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</si>
  <si>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</si>
  <si>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</si>
  <si>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</si>
  <si>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</si>
  <si>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</si>
  <si>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</si>
  <si>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</si>
  <si>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</si>
  <si>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</si>
  <si>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</si>
  <si>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</si>
  <si>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</si>
  <si>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</si>
  <si>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</si>
  <si>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</si>
  <si>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</si>
  <si>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</si>
  <si>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</si>
  <si>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</si>
  <si>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</si>
  <si>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</si>
  <si>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</si>
  <si>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</si>
  <si>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</si>
  <si>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</si>
  <si>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</si>
  <si>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</si>
  <si>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</si>
  <si>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</si>
  <si>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</si>
  <si>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</si>
  <si>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</si>
  <si>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</si>
  <si>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</si>
  <si>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</si>
  <si>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</si>
  <si>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</si>
  <si>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</si>
  <si>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</si>
  <si>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</si>
  <si>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</si>
  <si>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</si>
  <si>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</si>
  <si>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</si>
  <si>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</si>
  <si>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</si>
  <si>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</si>
  <si>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</si>
  <si>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</si>
  <si>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</si>
  <si>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</si>
  <si>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</si>
  <si>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</si>
  <si>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</si>
  <si>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</si>
  <si>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</si>
  <si>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</si>
  <si>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</si>
  <si>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</si>
  <si>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</si>
  <si>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</si>
  <si>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</si>
  <si>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</si>
  <si>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</si>
  <si>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</si>
  <si>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</si>
  <si>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</si>
  <si>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</si>
  <si>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</si>
  <si>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</si>
  <si>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</si>
  <si>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</si>
  <si>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</si>
  <si>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</si>
  <si>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</si>
  <si>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</si>
  <si>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</si>
  <si>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</si>
  <si>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</si>
  <si>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</si>
  <si>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</si>
  <si>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</si>
  <si>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</si>
  <si>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</si>
  <si>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</si>
  <si>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</si>
  <si>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</si>
  <si>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</si>
  <si>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</si>
  <si>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</si>
  <si>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</si>
  <si>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</si>
  <si>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</si>
  <si>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</si>
  <si>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</si>
  <si>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</si>
  <si>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</si>
  <si>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</si>
  <si>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</si>
  <si>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</si>
  <si>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</si>
  <si>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</si>
  <si>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</si>
  <si>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</si>
  <si>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</si>
  <si>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</si>
  <si>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</si>
  <si>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</si>
  <si>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</si>
  <si>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</si>
  <si>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</si>
  <si>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</si>
  <si>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</si>
  <si>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</si>
  <si>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</si>
  <si>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</si>
  <si>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</si>
  <si>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</si>
  <si>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</si>
  <si>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</si>
  <si>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</si>
  <si>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</si>
  <si>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</si>
  <si>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</si>
  <si>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</si>
  <si>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</si>
  <si>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</si>
  <si>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</si>
  <si>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</si>
  <si>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</si>
  <si>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</si>
  <si>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</si>
  <si>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</si>
  <si>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</si>
  <si>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</si>
  <si>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</si>
  <si>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</si>
  <si>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</si>
  <si>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</si>
  <si>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</si>
  <si>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</si>
  <si>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</si>
  <si>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</si>
  <si>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</si>
  <si>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</si>
  <si>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</si>
  <si>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</si>
  <si>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</si>
  <si>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</si>
  <si>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</si>
  <si>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</si>
  <si>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</si>
  <si>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</si>
  <si>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</si>
  <si>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</si>
  <si>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</si>
  <si>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</si>
  <si>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</si>
  <si>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</si>
  <si>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</si>
  <si>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</si>
  <si>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</si>
  <si>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</si>
  <si>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</si>
  <si>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</si>
  <si>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</si>
  <si>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</si>
  <si>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</si>
  <si>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</si>
  <si>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</si>
  <si>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</si>
  <si>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</si>
  <si>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</si>
  <si>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</si>
  <si>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</si>
  <si>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</si>
  <si>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</si>
  <si>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</si>
  <si>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</si>
  <si>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</si>
  <si>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</si>
  <si>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</si>
  <si>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</si>
  <si>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</si>
  <si>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</si>
  <si>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</si>
  <si>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</si>
  <si>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</si>
  <si>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</si>
  <si>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</si>
  <si>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</si>
  <si>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</si>
  <si>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</si>
  <si>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</si>
  <si>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</si>
  <si>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</si>
  <si>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</si>
  <si>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</si>
  <si>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</si>
  <si>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</si>
  <si>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</si>
  <si>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</si>
  <si>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</si>
  <si>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</si>
  <si>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</si>
  <si>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</si>
  <si>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</si>
  <si>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</si>
  <si>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</si>
  <si>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</si>
  <si>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</si>
  <si>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</si>
  <si>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</si>
  <si>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</si>
  <si>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</si>
  <si>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</si>
  <si>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</si>
  <si>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</si>
  <si>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</si>
  <si>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</si>
  <si>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</si>
  <si>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</si>
  <si>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</si>
  <si>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</si>
  <si>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</si>
  <si>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</si>
  <si>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</si>
  <si>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</si>
  <si>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</si>
  <si>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</si>
  <si>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</si>
  <si>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</si>
  <si>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</si>
  <si>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</si>
  <si>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</si>
  <si>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</si>
  <si>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</si>
  <si>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</si>
  <si>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</si>
  <si>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</si>
  <si>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</si>
  <si>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</si>
  <si>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</si>
  <si>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</si>
  <si>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</si>
  <si>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</si>
  <si>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</si>
  <si>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</si>
  <si>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</si>
  <si>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</si>
  <si>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</si>
  <si>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</si>
  <si>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</si>
  <si>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</si>
  <si>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</si>
  <si>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</si>
  <si>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</si>
  <si>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</si>
  <si>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</si>
  <si>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</si>
  <si>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</si>
  <si>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</si>
  <si>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</si>
  <si>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</si>
  <si>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</si>
  <si>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</si>
  <si>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</si>
  <si>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</si>
  <si>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</si>
  <si>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</si>
  <si>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</si>
  <si>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</si>
  <si>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</si>
  <si>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</si>
  <si>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</si>
  <si>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</si>
  <si>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</si>
  <si>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</si>
  <si>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</si>
  <si>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</si>
  <si>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</si>
  <si>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</si>
  <si>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</si>
  <si>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</si>
  <si>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</si>
  <si>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</si>
  <si>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</si>
  <si>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</si>
  <si>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</si>
  <si>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</si>
  <si>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</si>
  <si>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</si>
  <si>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</si>
  <si>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</si>
  <si>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</si>
  <si>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</si>
  <si>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</si>
  <si>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</si>
  <si>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</si>
  <si>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</si>
  <si>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</si>
  <si>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</si>
  <si>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</si>
  <si>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</si>
  <si>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</si>
  <si>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</si>
  <si>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</si>
  <si>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</si>
  <si>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</si>
  <si>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</si>
  <si>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</si>
  <si>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</si>
  <si>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</si>
  <si>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</si>
  <si>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</si>
  <si>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</si>
  <si>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</si>
  <si>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</si>
  <si>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</si>
  <si>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</si>
  <si>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</si>
  <si>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</si>
  <si>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</si>
  <si>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</si>
  <si>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</si>
  <si>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</si>
  <si>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</si>
  <si>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</si>
  <si>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</si>
  <si>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</si>
  <si>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</si>
  <si>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</si>
  <si>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</si>
  <si>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</si>
  <si>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</si>
  <si>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</si>
  <si>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</si>
  <si>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</si>
  <si>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</si>
  <si>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</si>
  <si>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</si>
  <si>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</si>
  <si>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</si>
  <si>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</si>
  <si>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</si>
  <si>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</si>
  <si>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</si>
  <si>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</si>
  <si>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</si>
  <si>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</si>
  <si>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</si>
  <si>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</si>
  <si>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</si>
  <si>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</si>
  <si>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</si>
  <si>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</si>
  <si>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</si>
  <si>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</si>
  <si>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</si>
  <si>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</si>
  <si>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</si>
  <si>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</si>
  <si>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</si>
  <si>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</si>
  <si>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</si>
  <si>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</si>
  <si>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</si>
  <si>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</si>
  <si>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</si>
  <si>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</si>
  <si>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</si>
  <si>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</si>
  <si>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</si>
  <si>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</si>
  <si>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</si>
  <si>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</si>
  <si>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</si>
  <si>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</si>
  <si>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</si>
  <si>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</si>
  <si>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</si>
  <si>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</si>
  <si>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</si>
  <si>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</si>
  <si>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</si>
  <si>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</si>
  <si>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</si>
  <si>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</si>
  <si>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</si>
  <si>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</si>
  <si>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</si>
  <si>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</si>
  <si>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</si>
  <si>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</si>
  <si>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</si>
  <si>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</si>
  <si>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</si>
  <si>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</si>
  <si>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</si>
  <si>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</si>
  <si>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</si>
  <si>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</si>
  <si>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</si>
  <si>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</si>
  <si>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</si>
  <si>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</si>
  <si>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</si>
  <si>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</si>
  <si>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</si>
  <si>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</si>
  <si>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</si>
  <si>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</si>
  <si>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</si>
  <si>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</si>
  <si>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</si>
  <si>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</si>
  <si>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</si>
  <si>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</si>
  <si>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</si>
  <si>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</si>
  <si>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</si>
  <si>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</si>
  <si>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</si>
  <si>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</si>
  <si>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</si>
  <si>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</si>
  <si>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</si>
  <si>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</si>
  <si>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</si>
  <si>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</si>
  <si>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</si>
  <si>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</si>
  <si>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</si>
  <si>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</si>
  <si>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</si>
  <si>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</si>
  <si>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</si>
  <si>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</si>
  <si>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</si>
  <si>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</si>
  <si>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</si>
  <si>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</si>
  <si>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</si>
  <si>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</si>
  <si>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</si>
  <si>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</si>
  <si>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</si>
  <si>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</si>
  <si>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</si>
  <si>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</si>
  <si>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</si>
  <si>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</si>
  <si>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</si>
  <si>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</si>
  <si>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</si>
  <si>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</si>
  <si>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</si>
  <si>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</si>
  <si>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</si>
  <si>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</si>
  <si>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</si>
  <si>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</si>
  <si>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</si>
  <si>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</si>
  <si>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</si>
  <si>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</si>
  <si>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</si>
  <si>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</si>
  <si>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</si>
  <si>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</si>
  <si>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</si>
  <si>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</si>
  <si>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</si>
  <si>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</si>
  <si>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</si>
  <si>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</si>
  <si>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</si>
  <si>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</si>
  <si>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</si>
  <si>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</si>
  <si>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</si>
  <si>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</si>
  <si>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</si>
  <si>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</si>
  <si>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</si>
  <si>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</si>
  <si>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</si>
  <si>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</si>
  <si>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</si>
  <si>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</si>
  <si>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</si>
  <si>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</si>
  <si>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</si>
  <si>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</si>
  <si>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</si>
  <si>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</si>
  <si>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</si>
  <si>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</si>
  <si>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</si>
  <si>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</si>
  <si>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</si>
  <si>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</si>
  <si>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</si>
  <si>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</si>
  <si>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</si>
  <si>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</si>
  <si>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</si>
  <si>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</si>
  <si>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</si>
  <si>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</si>
  <si>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</si>
  <si>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</si>
  <si>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</si>
  <si>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</si>
  <si>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</si>
  <si>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</si>
  <si>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</si>
  <si>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</si>
  <si>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</si>
  <si>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</si>
  <si>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</si>
  <si>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</si>
  <si>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</si>
  <si>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</si>
  <si>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</si>
  <si>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</si>
  <si>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</si>
  <si>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</si>
  <si>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</si>
  <si>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</si>
  <si>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</si>
  <si>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</si>
  <si>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</si>
  <si>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</si>
  <si>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</si>
  <si>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</si>
  <si>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</si>
  <si>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</si>
  <si>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</si>
  <si>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</si>
  <si>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</si>
  <si>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</si>
  <si>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</si>
  <si>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</si>
  <si>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</si>
  <si>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</si>
  <si>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</si>
  <si>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</si>
  <si>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</si>
  <si>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</si>
  <si>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</si>
  <si>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</si>
  <si>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</si>
  <si>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</si>
  <si>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</si>
  <si>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</si>
  <si>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</si>
  <si>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</si>
  <si>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</si>
  <si>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</si>
  <si>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</si>
  <si>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</si>
  <si>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</si>
  <si>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</si>
  <si>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</si>
  <si>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</si>
  <si>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</si>
  <si>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</si>
  <si>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</si>
  <si>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</si>
  <si>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</si>
  <si>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</si>
  <si>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</si>
  <si>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</si>
  <si>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</si>
  <si>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</si>
  <si>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</si>
  <si>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</si>
  <si>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</si>
  <si>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</si>
  <si>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</si>
  <si>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</si>
  <si>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</si>
  <si>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</si>
  <si>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</si>
  <si>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</si>
  <si>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</si>
  <si>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</si>
  <si>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</si>
  <si>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</si>
  <si>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</si>
  <si>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</si>
  <si>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</si>
  <si>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</si>
  <si>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</si>
  <si>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</si>
  <si>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</si>
  <si>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</si>
  <si>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</si>
  <si>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</si>
  <si>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</si>
  <si>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</si>
  <si>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</si>
  <si>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</si>
  <si>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</si>
  <si>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</si>
  <si>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</si>
  <si>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</si>
  <si>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</si>
  <si>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</si>
  <si>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</si>
  <si>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</si>
  <si>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</si>
  <si>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</si>
  <si>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</si>
  <si>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</si>
  <si>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</si>
  <si>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</si>
  <si>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</si>
  <si>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</si>
  <si>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</si>
  <si>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</si>
  <si>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</si>
  <si>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</si>
  <si>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</si>
  <si>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</si>
  <si>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</si>
  <si>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</si>
  <si>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</si>
  <si>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</si>
  <si>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</si>
  <si>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</si>
  <si>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</si>
  <si>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</si>
  <si>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</si>
  <si>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</si>
  <si>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</si>
  <si>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</si>
  <si>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</si>
  <si>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</si>
  <si>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</si>
  <si>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</si>
  <si>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</si>
  <si>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</si>
  <si>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</si>
  <si>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</si>
  <si>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</si>
  <si>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</si>
  <si>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</si>
  <si>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</si>
  <si>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</si>
  <si>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</si>
  <si>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</si>
  <si>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</si>
  <si>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</si>
  <si>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</si>
  <si>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</si>
  <si>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</si>
  <si>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</si>
  <si>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</si>
  <si>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</si>
  <si>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</si>
  <si>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</si>
  <si>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</si>
  <si>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</si>
  <si>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</si>
  <si>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</si>
  <si>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</si>
  <si>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</si>
  <si>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</si>
  <si>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</si>
  <si>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</si>
  <si>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</si>
  <si>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</si>
  <si>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</si>
  <si>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</si>
  <si>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</si>
  <si>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</si>
  <si>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</si>
  <si>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</si>
  <si>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</si>
  <si>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</si>
  <si>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</si>
  <si>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</si>
  <si>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</si>
  <si>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</si>
  <si>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</si>
  <si>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</si>
  <si>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</si>
  <si>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</si>
  <si>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</si>
  <si>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</si>
  <si>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</si>
  <si>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</si>
  <si>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</si>
  <si>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</si>
  <si>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</si>
  <si>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</si>
  <si>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</si>
  <si>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</si>
  <si>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</si>
  <si>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</si>
  <si>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</si>
  <si>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</si>
  <si>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</si>
  <si>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</si>
  <si>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</si>
  <si>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</si>
  <si>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</si>
  <si>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</si>
  <si>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</si>
  <si>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</si>
  <si>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</si>
  <si>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</si>
  <si>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</si>
  <si>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</si>
  <si>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</si>
  <si>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</si>
  <si>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</si>
  <si>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</si>
  <si>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</si>
  <si>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</si>
  <si>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</si>
  <si>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</si>
  <si>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</si>
  <si>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</si>
  <si>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</si>
  <si>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</si>
  <si>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</si>
  <si>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</si>
  <si>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</si>
  <si>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</si>
  <si>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</si>
  <si>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</si>
  <si>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</si>
  <si>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</si>
  <si>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</si>
  <si>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</si>
  <si>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</si>
  <si>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</si>
  <si>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</si>
  <si>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</si>
  <si>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</si>
  <si>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</si>
  <si>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</si>
  <si>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</si>
  <si>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</si>
  <si>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</si>
  <si>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</si>
  <si>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</si>
  <si>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</si>
  <si>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</si>
  <si>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</si>
  <si>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</si>
  <si>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</si>
  <si>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</si>
  <si>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</si>
  <si>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</si>
  <si>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</si>
  <si>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</si>
  <si>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</si>
  <si>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</si>
  <si>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</si>
  <si>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</si>
  <si>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</si>
  <si>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</si>
  <si>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</si>
  <si>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</si>
  <si>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</si>
  <si>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</si>
  <si>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</si>
  <si>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</si>
  <si>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</si>
  <si>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</si>
  <si>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</si>
  <si>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</si>
  <si>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</si>
  <si>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</si>
  <si>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</si>
  <si>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</si>
  <si>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</si>
  <si>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</si>
  <si>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</si>
  <si>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</si>
  <si>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</si>
  <si>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</si>
  <si>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</si>
  <si>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</si>
  <si>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</si>
  <si>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</si>
  <si>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</si>
  <si>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</si>
  <si>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</si>
  <si>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</si>
  <si>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</si>
  <si>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</si>
  <si>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</si>
  <si>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</si>
  <si>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</si>
  <si>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</si>
  <si>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</si>
  <si>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</si>
  <si>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</si>
  <si>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</si>
  <si>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</si>
  <si>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</si>
  <si>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</si>
  <si>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</si>
  <si>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</si>
  <si>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</si>
  <si>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</si>
  <si>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</si>
  <si>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</si>
  <si>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</si>
  <si>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</si>
  <si>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</si>
  <si>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</si>
  <si>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</si>
  <si>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</si>
  <si>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</si>
  <si>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</si>
  <si>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</si>
  <si>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</si>
  <si>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</si>
  <si>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</si>
  <si>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</si>
  <si>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</si>
  <si>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</si>
  <si>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</si>
  <si>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</si>
  <si>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</si>
  <si>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</si>
  <si>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</si>
  <si>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</si>
  <si>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</si>
  <si>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</si>
  <si>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</si>
  <si>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</si>
  <si>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</si>
  <si>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</si>
  <si>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</si>
  <si>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</si>
  <si>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</si>
  <si>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</si>
  <si>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</si>
  <si>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</si>
  <si>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</si>
  <si>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</si>
  <si>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</si>
  <si>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</si>
  <si>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</si>
  <si>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</si>
  <si>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</si>
  <si>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</si>
  <si>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</si>
  <si>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</si>
  <si>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</si>
  <si>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</si>
  <si>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</si>
  <si>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</si>
  <si>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</si>
  <si>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</si>
  <si>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</si>
  <si>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</si>
  <si>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</si>
  <si>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</si>
  <si>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</si>
  <si>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</si>
  <si>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</si>
  <si>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</si>
  <si>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</si>
  <si>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</si>
  <si>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</si>
  <si>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</si>
  <si>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</si>
  <si>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</si>
  <si>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</si>
  <si>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</si>
  <si>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</si>
  <si>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</si>
  <si>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</si>
  <si>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</si>
  <si>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</si>
  <si>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</si>
  <si>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</si>
  <si>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</si>
  <si>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</si>
  <si>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</si>
  <si>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</si>
  <si>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</si>
  <si>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</si>
  <si>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</si>
  <si>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</si>
  <si>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</si>
  <si>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</si>
  <si>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</si>
  <si>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</si>
  <si>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</si>
  <si>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</si>
  <si>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</si>
  <si>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</si>
  <si>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</si>
  <si>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</si>
  <si>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</si>
  <si>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</si>
  <si>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</si>
  <si>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</si>
  <si>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</si>
  <si>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</si>
  <si>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</si>
  <si>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</si>
  <si>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</si>
  <si>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</si>
  <si>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</si>
  <si>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</si>
  <si>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</si>
  <si>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</si>
  <si>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</si>
  <si>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</si>
  <si>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</si>
  <si>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</si>
  <si>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</si>
  <si>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</si>
  <si>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</si>
  <si>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</si>
  <si>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</si>
  <si>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</si>
  <si>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</si>
  <si>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</si>
  <si>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</si>
  <si>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</si>
  <si>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</si>
  <si>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</si>
  <si>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</si>
  <si>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</si>
  <si>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</si>
  <si>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</si>
  <si>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</si>
  <si>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</si>
  <si>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</si>
  <si>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</si>
  <si>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</si>
  <si>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</si>
  <si>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</si>
  <si>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</si>
  <si>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</si>
  <si>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</si>
  <si>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</si>
  <si>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</si>
  <si>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</si>
  <si>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</si>
  <si>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</si>
  <si>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</si>
  <si>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</si>
  <si>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</si>
  <si>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</si>
  <si>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</si>
  <si>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</si>
  <si>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</si>
  <si>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</si>
  <si>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</si>
  <si>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</si>
  <si>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</si>
  <si>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</si>
  <si>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</si>
  <si>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</si>
  <si>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</si>
  <si>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</si>
  <si>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</si>
  <si>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</si>
  <si>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</si>
  <si>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</si>
  <si>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</si>
  <si>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</si>
  <si>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</si>
  <si>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</si>
  <si>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</si>
  <si>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</si>
  <si>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</si>
  <si>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</si>
  <si>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</si>
  <si>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</si>
  <si>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</si>
  <si>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</si>
  <si>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</si>
  <si>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</si>
  <si>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</si>
  <si>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</si>
  <si>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</si>
  <si>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</si>
  <si>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</si>
  <si>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</si>
  <si>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</si>
  <si>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</si>
  <si>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</si>
  <si>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</si>
  <si>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</si>
  <si>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</si>
  <si>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</si>
  <si>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</si>
  <si>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</si>
  <si>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</si>
  <si>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</si>
  <si>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</si>
  <si>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</si>
  <si>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</si>
  <si>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</si>
  <si>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</si>
  <si>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</si>
  <si>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</si>
  <si>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</si>
  <si>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</si>
  <si>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</si>
  <si>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</si>
  <si>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</si>
  <si>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</si>
  <si>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</si>
  <si>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</si>
  <si>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</si>
  <si>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</si>
  <si>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</si>
  <si>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</si>
  <si>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</si>
  <si>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</si>
  <si>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</si>
  <si>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</si>
  <si>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</si>
  <si>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</si>
  <si>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</si>
  <si>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</si>
  <si>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</si>
  <si>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</si>
  <si>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</si>
  <si>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</si>
  <si>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</si>
  <si>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</si>
  <si>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</si>
  <si>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</si>
  <si>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</si>
  <si>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</si>
  <si>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</si>
  <si>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</si>
  <si>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</si>
  <si>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</si>
  <si>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</si>
  <si>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</si>
  <si>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</si>
  <si>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</si>
  <si>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</si>
  <si>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</si>
  <si>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</si>
  <si>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</si>
  <si>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</si>
  <si>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</si>
  <si>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</si>
  <si>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</si>
  <si>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</si>
  <si>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</si>
  <si>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</si>
  <si>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</si>
  <si>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</si>
  <si>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</si>
  <si>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</si>
  <si>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</si>
  <si>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</si>
  <si>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</si>
  <si>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</si>
  <si>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</si>
  <si>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</si>
  <si>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</si>
  <si>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</si>
  <si>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</si>
  <si>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</si>
  <si>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</si>
  <si>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</si>
  <si>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</si>
  <si>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</si>
  <si>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</si>
  <si>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</si>
  <si>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</si>
  <si>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</si>
  <si>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</si>
  <si>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</si>
  <si>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</si>
  <si>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</si>
  <si>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</si>
  <si>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</si>
  <si>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</si>
  <si>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</si>
  <si>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</si>
  <si>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</si>
  <si>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</si>
  <si>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</si>
  <si>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</si>
  <si>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</si>
  <si>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</si>
  <si>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</si>
  <si>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</si>
  <si>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</si>
  <si>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</si>
  <si>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</si>
  <si>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</si>
  <si>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</si>
  <si>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</si>
  <si>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</si>
  <si>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</si>
  <si>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</si>
  <si>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</si>
  <si>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</si>
  <si>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</si>
  <si>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</si>
  <si>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</si>
  <si>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</si>
  <si>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</si>
  <si>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</si>
  <si>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</si>
  <si>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</si>
  <si>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</si>
  <si>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</si>
  <si>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</si>
  <si>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</si>
  <si>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</si>
  <si>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</si>
  <si>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</si>
  <si>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</si>
  <si>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</si>
  <si>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</si>
  <si>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</si>
  <si>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</si>
  <si>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</si>
  <si>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</si>
  <si>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</si>
  <si>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</si>
  <si>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</si>
  <si>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</si>
  <si>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</si>
  <si>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</si>
  <si>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</si>
  <si>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</si>
  <si>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</si>
  <si>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</si>
  <si>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</si>
  <si>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</si>
  <si>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</si>
  <si>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</si>
  <si>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</si>
  <si>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</si>
  <si>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</si>
  <si>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</si>
  <si>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</si>
  <si>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</si>
  <si>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</si>
  <si>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</si>
  <si>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</si>
  <si>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</si>
  <si>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</si>
  <si>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</si>
  <si>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</si>
  <si>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</si>
  <si>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</si>
  <si>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</si>
  <si>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</si>
  <si>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</si>
  <si>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</si>
  <si>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</si>
  <si>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</si>
  <si>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</si>
  <si>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</si>
  <si>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</si>
  <si>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</si>
  <si>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</si>
  <si>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</si>
  <si>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</si>
  <si>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</si>
  <si>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</si>
  <si>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</si>
  <si>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</si>
  <si>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</si>
  <si>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</si>
  <si>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</si>
  <si>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</si>
  <si>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</si>
  <si>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</si>
  <si>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</si>
  <si>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</si>
  <si>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</si>
  <si>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</si>
  <si>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</si>
  <si>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</si>
  <si>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</si>
  <si>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</si>
  <si>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</si>
  <si>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</si>
  <si>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</si>
  <si>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</si>
  <si>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</si>
  <si>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</si>
  <si>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</si>
  <si>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</si>
  <si>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</si>
  <si>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</si>
  <si>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</si>
  <si>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</si>
  <si>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</si>
  <si>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</si>
  <si>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</si>
  <si>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</si>
  <si>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</si>
  <si>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</si>
  <si>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</si>
  <si>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</si>
  <si>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</si>
  <si>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</si>
  <si>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</si>
  <si>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</si>
  <si>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</si>
  <si>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</si>
  <si>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</si>
  <si>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</si>
  <si>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</si>
  <si>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</si>
  <si>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</si>
  <si>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</si>
  <si>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</si>
  <si>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</si>
  <si>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</si>
  <si>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</si>
  <si>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</si>
  <si>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</si>
  <si>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</si>
  <si>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</si>
  <si>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</si>
  <si>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</si>
  <si>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</si>
  <si>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</si>
  <si>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</si>
  <si>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</si>
  <si>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</si>
  <si>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</si>
  <si>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</si>
  <si>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</si>
  <si>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</si>
  <si>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</si>
  <si>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</si>
  <si>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</si>
  <si>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</si>
  <si>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</si>
  <si>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</si>
  <si>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</si>
  <si>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</si>
  <si>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</si>
  <si>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</si>
  <si>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</si>
  <si>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</si>
  <si>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</si>
  <si>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</si>
  <si>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</si>
  <si>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</si>
  <si>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</si>
  <si>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</si>
  <si>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</si>
  <si>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</si>
  <si>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</si>
  <si>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</si>
  <si>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</si>
  <si>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</si>
  <si>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</si>
  <si>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</si>
  <si>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</si>
  <si>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</si>
  <si>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</si>
  <si>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</si>
  <si>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</si>
  <si>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</si>
  <si>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</si>
  <si>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</si>
  <si>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</si>
  <si>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</si>
  <si>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</si>
  <si>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</si>
  <si>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</si>
  <si>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</si>
  <si>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</si>
  <si>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</si>
  <si>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</si>
  <si>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</si>
  <si>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</si>
  <si>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</si>
  <si>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</si>
  <si>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</si>
  <si>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</si>
  <si>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</si>
  <si>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</si>
  <si>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</si>
  <si>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</si>
  <si>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</si>
  <si>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</si>
  <si>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</si>
  <si>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</si>
  <si>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</si>
  <si>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</si>
  <si>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</si>
  <si>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</si>
  <si>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</si>
  <si>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</si>
  <si>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</si>
  <si>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</si>
  <si>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</si>
  <si>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</si>
  <si>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</si>
  <si>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</si>
  <si>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</si>
  <si>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</si>
  <si>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</si>
  <si>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</si>
  <si>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</si>
  <si>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</si>
  <si>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</si>
  <si>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</si>
  <si>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</si>
  <si>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</si>
  <si>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</si>
  <si>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</si>
  <si>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</si>
  <si>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</si>
  <si>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</si>
  <si>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</si>
  <si>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</si>
  <si>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</si>
  <si>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</si>
  <si>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</si>
  <si>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</si>
  <si>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</si>
  <si>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</si>
  <si>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</si>
  <si>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</si>
  <si>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</si>
  <si>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</si>
  <si>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</si>
  <si>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</si>
  <si>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</si>
  <si>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</si>
  <si>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</si>
  <si>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</si>
  <si>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</si>
  <si>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</si>
  <si>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</si>
  <si>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</si>
  <si>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</si>
  <si>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</si>
  <si>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</si>
  <si>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</si>
  <si>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</si>
  <si>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</si>
  <si>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</si>
  <si>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</si>
  <si>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</si>
  <si>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</si>
  <si>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</si>
  <si>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</si>
  <si>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</si>
  <si>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</si>
  <si>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</si>
  <si>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</si>
  <si>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</si>
  <si>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</si>
  <si>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</si>
  <si>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</si>
  <si>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</si>
  <si>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</si>
  <si>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</si>
  <si>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</si>
  <si>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</si>
  <si>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</si>
  <si>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</si>
  <si>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</si>
  <si>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</si>
  <si>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</si>
  <si>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</si>
  <si>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</si>
  <si>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</si>
  <si>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</si>
  <si>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</si>
  <si>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</si>
  <si>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</si>
  <si>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</si>
  <si>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</si>
  <si>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</si>
  <si>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</si>
  <si>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</si>
  <si>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</si>
  <si>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</si>
  <si>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</si>
  <si>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</si>
  <si>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</si>
  <si>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</si>
  <si>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</si>
  <si>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</si>
  <si>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</si>
  <si>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</si>
  <si>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</si>
  <si>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</si>
  <si>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</si>
  <si>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</si>
  <si>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</si>
  <si>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</si>
  <si>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</si>
  <si>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</si>
  <si>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</si>
  <si>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</si>
  <si>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</si>
  <si>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</si>
  <si>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</si>
  <si>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</si>
  <si>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</si>
  <si>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</si>
  <si>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</si>
  <si>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</si>
  <si>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</si>
  <si>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</si>
  <si>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</si>
  <si>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</si>
  <si>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</si>
  <si>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</si>
  <si>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</si>
  <si>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</si>
  <si>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</si>
  <si>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</si>
  <si>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</si>
  <si>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</si>
  <si>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</si>
  <si>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</si>
  <si>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</si>
  <si>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</si>
  <si>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</si>
  <si>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</si>
  <si>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</si>
  <si>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</si>
  <si>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</si>
  <si>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</si>
  <si>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</si>
  <si>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</si>
  <si>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</si>
  <si>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</si>
  <si>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</si>
  <si>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</si>
  <si>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</si>
  <si>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</si>
  <si>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</si>
  <si>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</si>
  <si>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</si>
  <si>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</si>
  <si>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</si>
  <si>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</si>
  <si>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</si>
  <si>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</si>
  <si>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</si>
  <si>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</si>
  <si>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</si>
  <si>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</si>
  <si>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</si>
  <si>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</si>
  <si>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</si>
  <si>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</si>
  <si>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</si>
  <si>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</si>
  <si>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</si>
  <si>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</si>
  <si>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</si>
  <si>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</si>
  <si>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</si>
  <si>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</si>
  <si>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</si>
  <si>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</si>
  <si>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</si>
  <si>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</si>
  <si>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</si>
  <si>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</si>
  <si>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</si>
  <si>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</si>
  <si>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</si>
  <si>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</si>
  <si>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</si>
  <si>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</si>
  <si>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</si>
  <si>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</si>
  <si>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</si>
  <si>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</si>
  <si>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</si>
  <si>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</si>
  <si>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</si>
  <si>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</si>
  <si>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</si>
  <si>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</si>
  <si>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</si>
  <si>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</si>
  <si>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</si>
  <si>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</si>
  <si>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</si>
  <si>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</si>
  <si>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</si>
  <si>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</si>
  <si>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</si>
  <si>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</si>
  <si>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</si>
  <si>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</si>
  <si>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</si>
  <si>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</si>
  <si>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</si>
  <si>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</si>
  <si>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</si>
  <si>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</si>
  <si>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</si>
  <si>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</si>
  <si>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</si>
  <si>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</si>
  <si>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</si>
  <si>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</si>
  <si>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</si>
  <si>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</si>
  <si>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</si>
  <si>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</si>
  <si>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</si>
  <si>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</si>
  <si>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</si>
  <si>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</si>
  <si>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</si>
  <si>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</si>
  <si>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</si>
  <si>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</si>
  <si>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</si>
  <si>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</si>
  <si>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</si>
  <si>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</si>
  <si>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</si>
  <si>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</si>
  <si>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</si>
  <si>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</si>
  <si>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</si>
  <si>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</si>
  <si>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</si>
  <si>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</si>
  <si>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</si>
  <si>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</si>
  <si>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</si>
  <si>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</si>
  <si>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</si>
  <si>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</si>
  <si>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</si>
  <si>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</si>
  <si>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</si>
  <si>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</si>
  <si>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</si>
  <si>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</si>
  <si>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</si>
  <si>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</si>
  <si>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</si>
  <si>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</si>
  <si>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</si>
  <si>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</si>
  <si>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</si>
  <si>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</si>
  <si>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</si>
  <si>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</si>
  <si>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</si>
  <si>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</si>
  <si>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</si>
  <si>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</si>
  <si>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</si>
  <si>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</si>
  <si>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</si>
  <si>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</si>
  <si>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</si>
  <si>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</si>
  <si>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</si>
  <si>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</si>
  <si>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</si>
  <si>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</si>
  <si>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</si>
  <si>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</si>
  <si>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</si>
  <si>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</si>
  <si>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</si>
  <si>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</si>
  <si>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</si>
  <si>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</si>
  <si>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</si>
  <si>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</si>
  <si>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</si>
  <si>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</si>
  <si>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</si>
  <si>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</si>
  <si>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</si>
  <si>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</si>
  <si>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</si>
  <si>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</si>
  <si>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</si>
  <si>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</si>
  <si>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</si>
  <si>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</si>
  <si>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</si>
  <si>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</si>
  <si>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</si>
  <si>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</si>
  <si>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</si>
  <si>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</si>
  <si>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</si>
  <si>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</si>
  <si>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</si>
  <si>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</si>
  <si>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</si>
  <si>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</si>
  <si>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</si>
  <si>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</si>
  <si>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</si>
  <si>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</si>
  <si>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</si>
  <si>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</si>
  <si>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</si>
  <si>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</si>
  <si>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</si>
  <si>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</si>
  <si>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</si>
  <si>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</si>
  <si>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</si>
  <si>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</si>
  <si>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</si>
  <si>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</si>
  <si>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</si>
  <si>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</si>
  <si>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</si>
  <si>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</si>
  <si>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</si>
  <si>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</si>
  <si>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</si>
  <si>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</si>
  <si>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</si>
  <si>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</si>
  <si>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</si>
  <si>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</si>
  <si>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</si>
  <si>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</si>
  <si>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</si>
  <si>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</si>
  <si>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</si>
  <si>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</si>
  <si>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</si>
  <si>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</si>
  <si>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</si>
  <si>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</si>
  <si>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</si>
  <si>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</si>
  <si>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</si>
  <si>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</si>
  <si>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</si>
  <si>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</si>
  <si>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</si>
  <si>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</si>
  <si>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</si>
  <si>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</si>
  <si>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</si>
  <si>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</si>
  <si>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</si>
  <si>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</si>
  <si>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</si>
  <si>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</si>
  <si>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</si>
  <si>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</si>
  <si>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</si>
  <si>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</si>
  <si>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</si>
  <si>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</si>
  <si>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</si>
  <si>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</si>
  <si>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</si>
  <si>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</si>
  <si>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</si>
  <si>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</si>
  <si>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</si>
  <si>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</si>
  <si>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</si>
  <si>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</si>
  <si>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</si>
  <si>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</si>
  <si>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</si>
  <si>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</si>
  <si>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</si>
  <si>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</si>
  <si>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</si>
  <si>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</si>
  <si>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</si>
  <si>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</si>
  <si>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</si>
  <si>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</si>
  <si>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</si>
  <si>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</si>
  <si>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</si>
  <si>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</si>
  <si>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</si>
  <si>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</si>
  <si>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</si>
  <si>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</si>
  <si>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</si>
  <si>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</si>
  <si>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</si>
  <si>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</si>
  <si>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</si>
  <si>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</si>
  <si>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</si>
  <si>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</si>
  <si>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</si>
  <si>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</si>
  <si>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</si>
  <si>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</si>
  <si>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</si>
  <si>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</si>
  <si>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</si>
  <si>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</si>
  <si>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</si>
  <si>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</si>
  <si>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</si>
  <si>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</si>
  <si>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</si>
  <si>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</si>
  <si>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</si>
  <si>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</si>
  <si>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</si>
  <si>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</si>
  <si>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</si>
  <si>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</si>
  <si>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</si>
  <si>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</si>
  <si>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</si>
  <si>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</si>
  <si>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</si>
  <si>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</si>
  <si>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</si>
  <si>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</si>
  <si>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</si>
  <si>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</si>
  <si>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</si>
  <si>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</si>
  <si>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</si>
  <si>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</si>
  <si>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</si>
  <si>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</si>
  <si>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</si>
  <si>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</si>
  <si>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</si>
  <si>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</si>
  <si>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</si>
  <si>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</si>
  <si>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</si>
  <si>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</si>
  <si>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</si>
  <si>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</si>
  <si>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</si>
  <si>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</si>
  <si>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</si>
  <si>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</si>
  <si>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</si>
  <si>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</si>
  <si>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</si>
  <si>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</si>
  <si>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</si>
  <si>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</si>
  <si>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</si>
  <si>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</si>
  <si>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</si>
  <si>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</si>
  <si>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</si>
  <si>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</si>
  <si>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</si>
  <si>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</si>
  <si>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</si>
  <si>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</si>
  <si>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</si>
  <si>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</si>
  <si>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</si>
  <si>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</si>
  <si>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</si>
  <si>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</si>
  <si>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</si>
  <si>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</si>
  <si>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</si>
  <si>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</si>
  <si>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</si>
  <si>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</si>
  <si>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</si>
  <si>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</si>
  <si>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</si>
  <si>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</si>
  <si>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</si>
  <si>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</si>
  <si>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</si>
  <si>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</si>
  <si>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</si>
  <si>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</si>
  <si>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</si>
  <si>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</si>
  <si>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</si>
  <si>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</si>
  <si>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</si>
  <si>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</si>
  <si>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</si>
  <si>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</si>
  <si>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</si>
  <si>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</si>
  <si>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</si>
  <si>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</si>
  <si>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</si>
  <si>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</si>
  <si>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</si>
  <si>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</si>
  <si>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</si>
  <si>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</si>
  <si>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</si>
  <si>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</si>
  <si>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</si>
  <si>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</si>
  <si>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</si>
  <si>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</si>
  <si>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</si>
  <si>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</si>
  <si>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</si>
  <si>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</si>
  <si>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</si>
  <si>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</si>
  <si>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</si>
  <si>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</si>
  <si>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</si>
  <si>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</si>
  <si>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</si>
  <si>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</si>
  <si>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</si>
  <si>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</si>
  <si>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</si>
  <si>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</si>
  <si>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</si>
  <si>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</si>
  <si>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</si>
  <si>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</si>
  <si>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</si>
  <si>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</si>
  <si>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</si>
  <si>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</si>
  <si>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</si>
  <si>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</si>
  <si>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</si>
  <si>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</si>
  <si>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</si>
  <si>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</si>
  <si>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</si>
  <si>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</si>
  <si>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</si>
  <si>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</si>
  <si>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</si>
  <si>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</si>
  <si>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</si>
  <si>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</si>
  <si>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</si>
  <si>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</si>
  <si>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</si>
  <si>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</si>
  <si>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</si>
  <si>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</si>
  <si>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</si>
  <si>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</si>
  <si>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</si>
  <si>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</si>
  <si>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</si>
  <si>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</si>
  <si>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</si>
  <si>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</si>
  <si>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</si>
  <si>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</si>
  <si>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</si>
  <si>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</si>
  <si>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</si>
  <si>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</si>
  <si>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</si>
  <si>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</si>
  <si>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</si>
  <si>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</si>
  <si>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</si>
  <si>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</si>
  <si>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</si>
  <si>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</si>
  <si>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</si>
  <si>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</si>
  <si>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</si>
  <si>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</si>
  <si>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</si>
  <si>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</si>
  <si>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</si>
  <si>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</si>
  <si>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</si>
  <si>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</si>
  <si>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</si>
  <si>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</si>
  <si>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</si>
  <si>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</si>
  <si>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</si>
  <si>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</si>
  <si>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</si>
  <si>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</si>
  <si>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</si>
  <si>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</si>
  <si>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</si>
  <si>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</si>
  <si>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</si>
  <si>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</si>
  <si>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</si>
  <si>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</si>
  <si>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</si>
  <si>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</si>
  <si>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</si>
  <si>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</si>
  <si>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</si>
  <si>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</si>
  <si>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</si>
  <si>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</si>
  <si>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</si>
  <si>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</si>
  <si>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</si>
  <si>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</si>
  <si>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</si>
  <si>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</si>
  <si>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</si>
  <si>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</si>
  <si>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</si>
  <si>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</si>
  <si>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</si>
  <si>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</si>
  <si>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</si>
  <si>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</si>
  <si>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</si>
  <si>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</si>
  <si>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</si>
  <si>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</si>
  <si>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</si>
  <si>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</si>
  <si>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</si>
  <si>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</si>
  <si>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</si>
  <si>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</si>
  <si>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</si>
  <si>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</si>
  <si>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</si>
  <si>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</si>
  <si>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</si>
  <si>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</si>
  <si>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</si>
  <si>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</si>
  <si>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</si>
  <si>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</si>
  <si>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</si>
  <si>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</si>
  <si>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</si>
  <si>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</si>
  <si>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</si>
  <si>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</si>
  <si>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</si>
  <si>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</si>
  <si>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</si>
  <si>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</si>
  <si>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</si>
  <si>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</si>
  <si>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</si>
  <si>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</si>
  <si>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</si>
  <si>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</si>
  <si>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</si>
  <si>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</si>
  <si>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</si>
  <si>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</si>
  <si>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</si>
  <si>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</si>
  <si>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</si>
  <si>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</si>
  <si>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</si>
  <si>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</si>
  <si>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</si>
  <si>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</si>
  <si>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</si>
  <si>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</si>
  <si>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</si>
  <si>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</si>
  <si>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</si>
  <si>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</si>
  <si>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</si>
  <si>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</si>
  <si>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</si>
  <si>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</si>
  <si>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</si>
  <si>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</si>
  <si>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</si>
  <si>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</si>
  <si>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</si>
  <si>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</si>
  <si>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</si>
  <si>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</si>
  <si>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</si>
  <si>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</si>
  <si>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</si>
  <si>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</si>
  <si>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</si>
  <si>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</si>
  <si>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</si>
  <si>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</si>
  <si>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</si>
  <si>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</si>
  <si>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</si>
  <si>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</si>
  <si>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</si>
  <si>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</si>
  <si>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</si>
  <si>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</si>
  <si>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</si>
  <si>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</si>
  <si>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</si>
  <si>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</si>
  <si>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</si>
  <si>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</si>
  <si>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</si>
  <si>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</si>
  <si>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</si>
  <si>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</si>
  <si>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</si>
  <si>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</si>
  <si>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</si>
  <si>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</si>
  <si>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</si>
  <si>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</si>
  <si>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</si>
  <si>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</si>
  <si>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</si>
  <si>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</si>
  <si>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</si>
  <si>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</si>
  <si>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</si>
  <si>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</si>
  <si>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</si>
  <si>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</si>
  <si>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</si>
  <si>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</si>
  <si>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</si>
  <si>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</si>
  <si>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</si>
  <si>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</si>
  <si>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</si>
  <si>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</si>
  <si>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</si>
  <si>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</si>
  <si>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</si>
  <si>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</si>
  <si>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</si>
  <si>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</si>
  <si>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</si>
  <si>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</si>
  <si>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</si>
  <si>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</si>
  <si>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</si>
  <si>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</si>
  <si>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</si>
  <si>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</si>
  <si>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</si>
  <si>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</si>
  <si>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</si>
  <si>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</si>
  <si>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</si>
  <si>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</si>
  <si>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</si>
  <si>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</si>
  <si>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</si>
  <si>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</si>
  <si>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</si>
  <si>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</si>
  <si>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</si>
  <si>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</si>
  <si>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</si>
  <si>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</si>
  <si>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</si>
  <si>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</si>
  <si>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</si>
  <si>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</si>
  <si>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</si>
  <si>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</si>
  <si>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</si>
  <si>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</si>
  <si>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</si>
  <si>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</si>
  <si>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</si>
  <si>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</si>
  <si>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</si>
  <si>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</si>
  <si>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</si>
  <si>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</si>
  <si>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</si>
  <si>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</si>
  <si>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</si>
  <si>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</si>
  <si>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</si>
  <si>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</si>
  <si>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</si>
  <si>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</si>
  <si>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</si>
  <si>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</si>
  <si>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</si>
  <si>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</si>
  <si>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</si>
  <si>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</si>
  <si>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</si>
  <si>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</si>
  <si>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</si>
  <si>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</si>
  <si>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</si>
  <si>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</si>
  <si>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</si>
  <si>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</si>
  <si>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</si>
  <si>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</si>
  <si>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</si>
  <si>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</si>
  <si>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</si>
  <si>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</si>
  <si>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</si>
  <si>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</si>
  <si>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</si>
  <si>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</si>
  <si>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</si>
  <si>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</si>
  <si>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</si>
  <si>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</si>
  <si>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</si>
  <si>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</si>
  <si>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</si>
  <si>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</si>
  <si>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</si>
  <si>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</si>
  <si>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</si>
  <si>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</si>
  <si>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</si>
  <si>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</si>
  <si>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</si>
  <si>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</si>
  <si>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</si>
  <si>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</si>
  <si>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</si>
  <si>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</si>
  <si>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</si>
  <si>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</si>
  <si>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</si>
  <si>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</si>
  <si>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</si>
  <si>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</si>
  <si>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</si>
  <si>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</si>
  <si>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</si>
  <si>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</si>
  <si>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</si>
  <si>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</si>
  <si>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</si>
  <si>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</si>
  <si>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</si>
  <si>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</si>
  <si>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</si>
  <si>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</si>
  <si>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</si>
  <si>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</si>
  <si>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</si>
  <si>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</si>
  <si>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</si>
  <si>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</si>
  <si>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</si>
  <si>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</si>
  <si>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</si>
  <si>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</si>
  <si>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</si>
  <si>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</si>
  <si>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</si>
  <si>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</si>
  <si>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</si>
  <si>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</si>
  <si>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</si>
  <si>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</si>
  <si>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</si>
  <si>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</si>
  <si>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</si>
  <si>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</si>
  <si>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</si>
  <si>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</si>
  <si>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</si>
  <si>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</si>
  <si>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</si>
  <si>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</si>
  <si>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</si>
  <si>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</si>
  <si>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</si>
  <si>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</si>
  <si>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</si>
  <si>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</si>
  <si>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</si>
  <si>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</si>
  <si>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</si>
  <si>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</si>
  <si>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</si>
  <si>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</si>
  <si>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</si>
  <si>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</si>
  <si>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</si>
  <si>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</si>
  <si>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</si>
  <si>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</si>
  <si>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</si>
  <si>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</si>
  <si>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</si>
  <si>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</si>
  <si>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</si>
  <si>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</si>
  <si>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</si>
  <si>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</si>
  <si>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</si>
  <si>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</si>
  <si>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</si>
  <si>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</si>
  <si>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</si>
  <si>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</si>
  <si>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</si>
  <si>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</si>
  <si>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</si>
  <si>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</si>
  <si>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</si>
  <si>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</si>
  <si>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</si>
  <si>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</si>
  <si>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</si>
  <si>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</si>
  <si>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</si>
  <si>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</si>
  <si>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</si>
  <si>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</si>
  <si>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</si>
  <si>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</si>
  <si>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</si>
  <si>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</si>
  <si>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</si>
  <si>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</si>
  <si>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</si>
  <si>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</si>
  <si>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</si>
  <si>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</si>
  <si>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</si>
  <si>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</si>
  <si>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</si>
  <si>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</si>
  <si>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</si>
  <si>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</si>
  <si>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</si>
  <si>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</si>
  <si>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</si>
  <si>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</si>
  <si>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</si>
  <si>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</si>
  <si>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</si>
  <si>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</si>
  <si>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</si>
  <si>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</si>
  <si>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</si>
  <si>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</si>
  <si>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</si>
  <si>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</si>
  <si>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</si>
  <si>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</si>
  <si>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</si>
  <si>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</si>
  <si>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</si>
  <si>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</si>
  <si>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</si>
  <si>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</si>
  <si>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</si>
  <si>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</si>
  <si>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</si>
  <si>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</si>
  <si>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</si>
  <si>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</si>
  <si>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</si>
  <si>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</si>
  <si>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</si>
  <si>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</si>
  <si>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</si>
  <si>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</si>
  <si>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</si>
  <si>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</si>
  <si>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</si>
  <si>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</si>
  <si>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</si>
  <si>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</si>
  <si>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</si>
  <si>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</si>
  <si>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</si>
  <si>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</si>
  <si>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</si>
  <si>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</si>
  <si>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</si>
  <si>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</si>
  <si>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</si>
  <si>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</si>
  <si>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</si>
  <si>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</si>
  <si>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</si>
  <si>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</si>
  <si>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</si>
  <si>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</si>
  <si>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</si>
  <si>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</si>
  <si>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</si>
  <si>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</si>
  <si>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</si>
  <si>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</si>
  <si>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</si>
  <si>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</si>
  <si>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</si>
  <si>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</si>
  <si>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</si>
  <si>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</si>
  <si>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</si>
  <si>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</si>
  <si>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</si>
  <si>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</si>
  <si>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</si>
  <si>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</si>
  <si>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</si>
  <si>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</si>
  <si>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</si>
  <si>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</si>
  <si>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</si>
  <si>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</si>
  <si>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</si>
  <si>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</si>
  <si>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</si>
  <si>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</si>
  <si>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</si>
  <si>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</si>
  <si>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</si>
  <si>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</si>
  <si>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</si>
  <si>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</si>
  <si>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</si>
  <si>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</si>
  <si>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</si>
  <si>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</si>
  <si>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</si>
  <si>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</si>
  <si>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</si>
  <si>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</si>
  <si>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</si>
  <si>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</si>
  <si>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</si>
  <si>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</si>
  <si>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</si>
  <si>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</si>
  <si>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</si>
  <si>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</si>
  <si>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</si>
  <si>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</si>
  <si>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</si>
  <si>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</si>
  <si>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</si>
  <si>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</si>
  <si>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</si>
  <si>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</si>
  <si>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</si>
  <si>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</si>
  <si>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</si>
  <si>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</si>
  <si>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</si>
  <si>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</si>
  <si>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</si>
  <si>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</si>
  <si>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</si>
  <si>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</si>
  <si>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</si>
  <si>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</si>
  <si>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</si>
  <si>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</si>
  <si>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</si>
  <si>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</si>
  <si>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</si>
  <si>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</si>
  <si>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</si>
  <si>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</si>
  <si>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</si>
  <si>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</si>
  <si>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</si>
  <si>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</si>
  <si>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</si>
  <si>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</si>
  <si>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</si>
  <si>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</si>
  <si>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</si>
  <si>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</si>
  <si>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</si>
  <si>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</si>
  <si>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</si>
  <si>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</si>
  <si>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</si>
  <si>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</si>
  <si>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</si>
  <si>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</si>
  <si>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</si>
  <si>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</si>
  <si>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</si>
  <si>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</si>
  <si>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</si>
  <si>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</si>
  <si>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</si>
  <si>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</si>
  <si>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</si>
  <si>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</si>
  <si>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</si>
  <si>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</si>
  <si>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</si>
  <si>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</si>
  <si>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</si>
  <si>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</si>
  <si>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</si>
  <si>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</si>
  <si>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</si>
  <si>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</si>
  <si>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</si>
  <si>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</si>
  <si>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</si>
  <si>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</si>
  <si>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</si>
  <si>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</si>
  <si>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</si>
  <si>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</si>
  <si>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</si>
  <si>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</si>
  <si>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</si>
  <si>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</si>
  <si>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</si>
  <si>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</si>
  <si>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</si>
  <si>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</si>
  <si>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</si>
  <si>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</si>
  <si>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</si>
  <si>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</si>
  <si>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</si>
  <si>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</si>
  <si>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</si>
  <si>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</si>
  <si>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</si>
  <si>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</si>
  <si>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</si>
  <si>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</si>
  <si>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</si>
  <si>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</si>
  <si>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</si>
  <si>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</si>
  <si>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</si>
  <si>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</si>
  <si>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</si>
  <si>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</si>
  <si>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</si>
  <si>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</si>
  <si>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</si>
  <si>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</si>
  <si>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</si>
  <si>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</si>
  <si>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</si>
  <si>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</si>
  <si>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</si>
  <si>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</si>
  <si>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</si>
  <si>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</si>
  <si>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</si>
  <si>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</si>
  <si>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</si>
  <si>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</si>
  <si>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</si>
  <si>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</si>
  <si>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</si>
  <si>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</si>
  <si>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</si>
  <si>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</si>
  <si>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</si>
  <si>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</si>
  <si>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</si>
  <si>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</si>
  <si>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</si>
  <si>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</si>
  <si>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</si>
  <si>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</si>
  <si>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</si>
  <si>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</si>
  <si>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</si>
  <si>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</si>
  <si>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</si>
  <si>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</si>
  <si>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</si>
  <si>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</si>
  <si>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</si>
  <si>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</si>
  <si>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</si>
  <si>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</si>
  <si>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</si>
  <si>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</si>
  <si>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</si>
  <si>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</si>
  <si>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</si>
  <si>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</si>
  <si>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</si>
  <si>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</si>
  <si>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</si>
  <si>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</si>
  <si>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</si>
  <si>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</si>
  <si>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</si>
  <si>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</si>
  <si>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</si>
  <si>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</si>
  <si>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</si>
  <si>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</si>
  <si>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</si>
  <si>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</si>
  <si>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</si>
  <si>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</si>
  <si>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</si>
  <si>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</si>
  <si>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</si>
  <si>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</si>
  <si>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</si>
  <si>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</si>
  <si>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</si>
  <si>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</si>
  <si>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</si>
  <si>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</si>
  <si>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</si>
  <si>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</si>
  <si>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</si>
  <si>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</si>
  <si>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</si>
  <si>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</si>
  <si>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</si>
  <si>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</si>
  <si>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</si>
  <si>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</si>
  <si>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</si>
  <si>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</si>
  <si>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</si>
  <si>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</si>
  <si>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</si>
  <si>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</si>
  <si>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</si>
  <si>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</si>
  <si>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</si>
  <si>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</si>
  <si>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</si>
  <si>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</si>
  <si>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</si>
  <si>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</si>
  <si>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</si>
  <si>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</si>
  <si>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</si>
  <si>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</si>
  <si>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</si>
  <si>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</si>
  <si>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</si>
  <si>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</si>
  <si>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</si>
  <si>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</si>
  <si>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</si>
  <si>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</si>
  <si>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</si>
  <si>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</si>
  <si>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</si>
  <si>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</si>
  <si>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</si>
  <si>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</si>
  <si>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</si>
  <si>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</si>
  <si>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</si>
  <si>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</si>
  <si>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</si>
  <si>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</si>
  <si>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</si>
  <si>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</si>
  <si>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</si>
  <si>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</si>
  <si>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</si>
  <si>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</si>
  <si>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</si>
  <si>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</si>
  <si>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</si>
  <si>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</si>
  <si>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</si>
  <si>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</si>
  <si>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</si>
  <si>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</si>
  <si>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</si>
  <si>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</si>
  <si>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</si>
  <si>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</si>
  <si>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</si>
  <si>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</si>
  <si>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</si>
  <si>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</si>
  <si>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</si>
  <si>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</si>
  <si>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</si>
  <si>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</si>
  <si>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</si>
  <si>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</si>
  <si>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</si>
  <si>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</si>
  <si>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</si>
  <si>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</si>
  <si>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</si>
  <si>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</si>
  <si>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</si>
  <si>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</si>
  <si>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</si>
  <si>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</si>
  <si>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</si>
  <si>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</si>
  <si>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</si>
  <si>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</si>
  <si>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</si>
  <si>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</si>
  <si>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</si>
  <si>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</si>
  <si>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</si>
  <si>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</si>
  <si>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</si>
  <si>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</si>
  <si>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</si>
  <si>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</si>
  <si>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</si>
  <si>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</si>
  <si>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</si>
  <si>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</si>
  <si>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</si>
  <si>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</si>
  <si>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</si>
  <si>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</si>
  <si>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</si>
  <si>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</si>
  <si>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</si>
  <si>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</si>
  <si>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</si>
  <si>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</si>
  <si>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</si>
  <si>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</si>
  <si>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</si>
  <si>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</si>
  <si>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</si>
  <si>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</si>
  <si>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</si>
  <si>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</si>
  <si>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</si>
  <si>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</si>
  <si>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</si>
  <si>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</si>
  <si>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</si>
  <si>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</si>
  <si>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</si>
  <si>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</si>
  <si>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</si>
  <si>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</si>
  <si>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</si>
  <si>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</si>
  <si>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</si>
  <si>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</si>
  <si>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</si>
  <si>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</si>
  <si>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</si>
  <si>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</si>
  <si>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</si>
  <si>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</si>
  <si>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</si>
  <si>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</si>
  <si>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</si>
  <si>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</si>
  <si>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</si>
  <si>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</si>
  <si>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</si>
  <si>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</si>
  <si>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</si>
  <si>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</si>
  <si>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</si>
  <si>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</si>
  <si>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</si>
  <si>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</si>
  <si>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</si>
  <si>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</si>
  <si>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</si>
  <si>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</si>
  <si>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</si>
  <si>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</si>
  <si>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</si>
  <si>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</si>
  <si>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</si>
  <si>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</si>
  <si>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</si>
  <si>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</si>
  <si>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</si>
  <si>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</si>
  <si>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</si>
  <si>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</si>
  <si>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</si>
  <si>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</si>
  <si>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</si>
  <si>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</si>
  <si>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</si>
  <si>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</si>
  <si>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</si>
  <si>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</si>
  <si>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</si>
  <si>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</si>
  <si>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</si>
  <si>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</si>
  <si>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</si>
  <si>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</si>
  <si>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</si>
  <si>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</si>
  <si>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</si>
  <si>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</si>
  <si>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</si>
  <si>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</si>
  <si>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</si>
  <si>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</si>
  <si>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</si>
  <si>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</si>
  <si>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</si>
  <si>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</si>
  <si>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</si>
  <si>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</si>
  <si>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</si>
  <si>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</si>
  <si>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</si>
  <si>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</si>
  <si>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</si>
  <si>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</si>
  <si>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</si>
  <si>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</si>
  <si>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</si>
  <si>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</si>
  <si>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</si>
  <si>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</si>
  <si>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</si>
  <si>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</si>
  <si>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</si>
  <si>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</si>
  <si>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</si>
  <si>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</si>
  <si>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</si>
  <si>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</si>
  <si>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</si>
  <si>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</si>
  <si>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</si>
  <si>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</si>
  <si>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</si>
  <si>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</si>
  <si>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</si>
  <si>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</si>
  <si>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</si>
  <si>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</si>
  <si>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</si>
  <si>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</si>
  <si>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</si>
  <si>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</si>
  <si>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</si>
  <si>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</si>
  <si>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</si>
  <si>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</si>
  <si>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</si>
  <si>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</si>
  <si>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</si>
  <si>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</si>
  <si>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</si>
  <si>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</si>
  <si>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</si>
  <si>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</si>
  <si>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</si>
  <si>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</si>
  <si>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</si>
  <si>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</si>
  <si>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</si>
  <si>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</si>
  <si>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</si>
  <si>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</si>
  <si>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</si>
  <si>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</si>
  <si>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</si>
  <si>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</si>
  <si>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</si>
  <si>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</si>
  <si>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</si>
  <si>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</si>
  <si>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</si>
  <si>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</si>
  <si>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</si>
  <si>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</si>
  <si>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</si>
  <si>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</si>
  <si>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</si>
  <si>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</si>
  <si>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</si>
  <si>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</si>
  <si>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</si>
  <si>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</si>
  <si>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</si>
  <si>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</si>
  <si>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</si>
  <si>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</si>
  <si>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</si>
  <si>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</si>
  <si>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</si>
  <si>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</si>
  <si>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</si>
  <si>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</si>
  <si>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</si>
  <si>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</si>
  <si>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</si>
  <si>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</si>
  <si>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</si>
  <si>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</si>
  <si>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</si>
  <si>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</si>
  <si>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</si>
  <si>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</si>
  <si>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</si>
  <si>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</si>
  <si>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</si>
  <si>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</si>
  <si>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</si>
  <si>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</si>
  <si>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</si>
  <si>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</si>
  <si>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</si>
  <si>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</si>
  <si>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</si>
  <si>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</si>
  <si>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</si>
  <si>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</si>
  <si>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</si>
  <si>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</si>
  <si>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</si>
  <si>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</si>
  <si>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</si>
  <si>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</si>
  <si>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</si>
  <si>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</si>
  <si>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</si>
  <si>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</si>
  <si>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</si>
  <si>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</si>
  <si>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</si>
  <si>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</si>
  <si>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</si>
  <si>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</si>
  <si>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</si>
  <si>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</si>
  <si>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</si>
  <si>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</si>
  <si>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</si>
  <si>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</si>
  <si>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</si>
  <si>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</si>
  <si>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</si>
  <si>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</si>
  <si>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</si>
  <si>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</si>
  <si>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</si>
  <si>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</si>
  <si>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</si>
  <si>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</si>
  <si>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</si>
  <si>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</si>
  <si>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</si>
  <si>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</si>
  <si>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</si>
  <si>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</si>
  <si>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</si>
  <si>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</si>
  <si>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</si>
  <si>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</si>
  <si>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</si>
  <si>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</si>
  <si>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</si>
  <si>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</si>
  <si>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</si>
  <si>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</si>
  <si>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</si>
  <si>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</si>
  <si>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</si>
  <si>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</si>
  <si>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</si>
  <si>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</si>
  <si>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</si>
  <si>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</si>
  <si>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</si>
  <si>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</si>
  <si>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</si>
  <si>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</si>
  <si>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</si>
  <si>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</si>
  <si>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</si>
  <si>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</si>
  <si>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</si>
  <si>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</si>
  <si>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</si>
  <si>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</si>
  <si>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</si>
  <si>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</si>
  <si>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</si>
  <si>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</si>
  <si>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</si>
  <si>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</si>
  <si>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</si>
  <si>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</si>
  <si>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</si>
  <si>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</si>
  <si>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</si>
  <si>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</si>
  <si>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</si>
  <si>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</si>
  <si>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</si>
  <si>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</si>
  <si>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</si>
  <si>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</si>
  <si>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</si>
  <si>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</si>
  <si>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</si>
  <si>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</si>
  <si>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</si>
  <si>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</si>
  <si>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</si>
  <si>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</si>
  <si>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</si>
  <si>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</si>
  <si>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</si>
  <si>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</si>
  <si>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</si>
  <si>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</si>
  <si>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</si>
  <si>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</si>
  <si>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</si>
  <si>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</si>
  <si>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</si>
  <si>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</si>
  <si>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</si>
  <si>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</si>
  <si>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</si>
  <si>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</si>
  <si>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</si>
  <si>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</si>
  <si>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</si>
  <si>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</si>
  <si>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</si>
  <si>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</si>
  <si>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</si>
  <si>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</si>
  <si>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</si>
  <si>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</si>
  <si>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</si>
  <si>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</si>
  <si>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</si>
  <si>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</si>
  <si>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</si>
  <si>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</si>
  <si>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</si>
  <si>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</si>
  <si>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</si>
  <si>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</si>
  <si>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</si>
  <si>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</si>
  <si>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</si>
  <si>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</si>
  <si>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</si>
  <si>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</si>
  <si>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</si>
  <si>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</si>
  <si>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</si>
  <si>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</si>
  <si>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</si>
  <si>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</si>
  <si>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</si>
  <si>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</si>
  <si>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</si>
  <si>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</si>
  <si>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</si>
  <si>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</si>
  <si>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</si>
  <si>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</si>
  <si>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</si>
  <si>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</si>
  <si>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</si>
  <si>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</si>
  <si>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</si>
  <si>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</si>
  <si>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</si>
  <si>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</si>
  <si>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</si>
  <si>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</si>
  <si>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</si>
  <si>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</si>
  <si>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</si>
  <si>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</si>
  <si>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</si>
  <si>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</si>
  <si>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</si>
  <si>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</si>
  <si>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</si>
  <si>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</si>
  <si>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</si>
  <si>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</si>
  <si>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</si>
  <si>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</si>
  <si>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</si>
  <si>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</si>
  <si>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</si>
  <si>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</si>
  <si>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</si>
  <si>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</si>
  <si>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</si>
  <si>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</si>
  <si>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</si>
  <si>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</si>
  <si>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</si>
  <si>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</si>
  <si>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</si>
  <si>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</si>
  <si>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</si>
  <si>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</si>
  <si>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</si>
  <si>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</si>
  <si>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</si>
  <si>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</si>
  <si>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</si>
  <si>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</si>
  <si>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</si>
  <si>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</si>
  <si>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</si>
  <si>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</si>
  <si>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</si>
  <si>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</si>
  <si>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</si>
  <si>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</si>
  <si>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</si>
  <si>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</si>
  <si>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</si>
  <si>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</si>
  <si>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</si>
  <si>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</si>
  <si>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</si>
  <si>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</si>
  <si>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</si>
  <si>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</si>
  <si>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</si>
  <si>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</si>
  <si>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</si>
  <si>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</si>
  <si>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</si>
  <si>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</si>
  <si>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</si>
  <si>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</si>
  <si>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</si>
  <si>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</si>
  <si>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</si>
  <si>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</si>
  <si>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</si>
  <si>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</si>
  <si>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</si>
  <si>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</si>
  <si>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</si>
  <si>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</si>
  <si>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</si>
  <si>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</si>
  <si>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</si>
  <si>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</si>
  <si>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</si>
  <si>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</si>
  <si>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</si>
  <si>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</si>
  <si>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</si>
  <si>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</si>
  <si>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</si>
  <si>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</si>
  <si>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</si>
  <si>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</si>
  <si>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</si>
  <si>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</si>
  <si>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</si>
  <si>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</si>
  <si>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</si>
  <si>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</si>
  <si>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</si>
  <si>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</si>
  <si>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</si>
  <si>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</si>
  <si>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</si>
  <si>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</si>
  <si>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</si>
  <si>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</si>
  <si>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</si>
  <si>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</si>
  <si>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</si>
  <si>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</si>
  <si>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</si>
  <si>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</si>
  <si>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</si>
  <si>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</si>
  <si>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</si>
  <si>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</si>
  <si>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</si>
  <si>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</si>
  <si>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</si>
  <si>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</si>
  <si>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</si>
  <si>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</si>
  <si>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</si>
  <si>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</si>
  <si>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</si>
  <si>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</si>
  <si>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</si>
  <si>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</si>
  <si>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</si>
  <si>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</si>
  <si>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</si>
  <si>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</si>
  <si>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</si>
  <si>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</si>
  <si>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</si>
  <si>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</si>
  <si>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</si>
  <si>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</si>
  <si>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</si>
  <si>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</si>
  <si>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</si>
  <si>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</si>
  <si>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</si>
  <si>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</si>
  <si>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</si>
  <si>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</si>
  <si>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</si>
  <si>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</si>
  <si>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</si>
  <si>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</si>
  <si>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</si>
  <si>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</si>
  <si>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</si>
  <si>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</si>
  <si>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</si>
  <si>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</si>
  <si>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</si>
  <si>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</si>
  <si>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</si>
  <si>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</si>
  <si>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</si>
  <si>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</si>
  <si>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</si>
  <si>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</si>
  <si>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</si>
  <si>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</si>
  <si>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</si>
  <si>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</si>
  <si>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</si>
  <si>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</si>
  <si>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</si>
  <si>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</si>
  <si>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</si>
  <si>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</si>
  <si>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</si>
  <si>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</si>
  <si>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</si>
  <si>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</si>
  <si>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</si>
  <si>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</si>
  <si>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</si>
  <si>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</si>
  <si>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</si>
  <si>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</si>
  <si>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</si>
  <si>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</si>
  <si>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</si>
  <si>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</si>
  <si>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</si>
  <si>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</si>
  <si>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</si>
  <si>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</si>
  <si>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</si>
  <si>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</si>
  <si>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</si>
  <si>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</si>
  <si>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</si>
  <si>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</si>
  <si>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</si>
  <si>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</si>
  <si>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</si>
  <si>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</si>
  <si>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</si>
  <si>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</si>
  <si>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</si>
  <si>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</si>
  <si>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</si>
  <si>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</si>
  <si>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</si>
  <si>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</si>
  <si>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</si>
  <si>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</si>
  <si>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</si>
  <si>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</si>
  <si>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</si>
  <si>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</si>
  <si>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</si>
  <si>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</si>
  <si>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</si>
  <si>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</si>
  <si>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</si>
  <si>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</si>
  <si>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</si>
  <si>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</si>
  <si>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</si>
  <si>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</si>
  <si>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</si>
  <si>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</si>
  <si>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</si>
  <si>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</si>
  <si>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</si>
  <si>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</si>
  <si>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</si>
  <si>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</si>
  <si>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</si>
  <si>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</si>
  <si>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</si>
  <si>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</si>
  <si>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</si>
  <si>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</si>
  <si>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</si>
  <si>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</si>
  <si>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</si>
  <si>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</si>
  <si>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</si>
  <si>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</si>
  <si>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</si>
  <si>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</si>
  <si>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</si>
  <si>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</si>
  <si>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</si>
  <si>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</si>
  <si>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</si>
  <si>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</si>
  <si>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</si>
  <si>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</si>
  <si>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</si>
  <si>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</si>
  <si>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</si>
  <si>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</si>
  <si>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</si>
  <si>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</si>
  <si>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</si>
  <si>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</si>
  <si>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</si>
  <si>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</si>
  <si>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</si>
  <si>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</si>
  <si>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</si>
  <si>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</si>
  <si>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</si>
  <si>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</si>
  <si>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</si>
  <si>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</si>
  <si>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</si>
  <si>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</si>
  <si>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</si>
  <si>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</si>
  <si>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</si>
  <si>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</si>
  <si>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</si>
  <si>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</si>
  <si>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</si>
  <si>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</si>
  <si>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</si>
  <si>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</si>
  <si>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</si>
  <si>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</si>
  <si>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</si>
  <si>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</si>
  <si>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</si>
  <si>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</si>
  <si>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</si>
  <si>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</si>
  <si>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</si>
  <si>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</si>
  <si>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</si>
  <si>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</si>
  <si>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</si>
  <si>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</si>
  <si>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</si>
  <si>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</si>
  <si>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</si>
  <si>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</si>
  <si>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</si>
  <si>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</si>
  <si>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</si>
  <si>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</si>
  <si>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</si>
  <si>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</si>
  <si>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</si>
  <si>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</si>
  <si>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</si>
  <si>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</si>
  <si>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</si>
  <si>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</si>
  <si>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</si>
  <si>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</si>
  <si>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</si>
  <si>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</si>
  <si>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</si>
  <si>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</si>
  <si>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</si>
  <si>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</si>
  <si>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</si>
  <si>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</si>
  <si>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</si>
  <si>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</si>
  <si>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</si>
  <si>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</si>
  <si>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</si>
  <si>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</si>
  <si>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</si>
  <si>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</si>
  <si>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</si>
  <si>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</si>
  <si>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</si>
  <si>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</si>
  <si>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</si>
  <si>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</si>
  <si>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</si>
  <si>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</si>
  <si>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</si>
  <si>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</si>
  <si>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</si>
  <si>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</si>
  <si>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</si>
  <si>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</si>
  <si>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</si>
  <si>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</si>
  <si>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</si>
  <si>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</si>
  <si>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</si>
  <si>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</si>
  <si>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</si>
  <si>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</si>
  <si>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</si>
  <si>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</si>
  <si>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</si>
  <si>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</si>
  <si>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</si>
  <si>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</si>
  <si>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</si>
  <si>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</si>
  <si>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</si>
  <si>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</si>
  <si>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</si>
  <si>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</si>
  <si>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</si>
  <si>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</si>
  <si>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</si>
  <si>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</si>
  <si>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</si>
  <si>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</si>
  <si>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</si>
  <si>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</si>
  <si>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</si>
  <si>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</si>
  <si>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</si>
  <si>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</si>
  <si>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</si>
  <si>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</si>
  <si>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</si>
  <si>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</si>
  <si>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</si>
  <si>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</si>
  <si>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</si>
  <si>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</si>
  <si>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</si>
  <si>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</si>
  <si>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</si>
  <si>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</si>
  <si>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</si>
  <si>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</si>
  <si>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</si>
  <si>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</si>
  <si>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</si>
  <si>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</si>
  <si>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</si>
  <si>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</si>
  <si>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</si>
  <si>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</si>
  <si>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</si>
  <si>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</si>
  <si>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</si>
  <si>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</si>
  <si>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</si>
  <si>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</si>
  <si>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</si>
  <si>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</si>
  <si>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</si>
  <si>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</si>
  <si>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</si>
  <si>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</si>
  <si>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</si>
  <si>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</si>
  <si>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</si>
  <si>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</si>
  <si>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</si>
  <si>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</si>
  <si>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</si>
  <si>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</si>
  <si>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</si>
  <si>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</si>
  <si>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</si>
  <si>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</si>
  <si>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</si>
  <si>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</si>
  <si>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</si>
  <si>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</si>
  <si>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</si>
  <si>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</si>
  <si>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</si>
  <si>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</si>
  <si>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</si>
  <si>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</si>
  <si>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</si>
  <si>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</si>
  <si>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</si>
  <si>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</si>
  <si>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</si>
  <si>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</si>
  <si>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</si>
  <si>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</si>
  <si>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</si>
  <si>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</si>
  <si>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</si>
  <si>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</si>
  <si>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</si>
  <si>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</si>
  <si>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</si>
  <si>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</si>
  <si>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</si>
  <si>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</si>
  <si>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</si>
  <si>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</si>
  <si>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</si>
  <si>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</si>
  <si>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</si>
  <si>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</si>
  <si>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</si>
  <si>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</si>
  <si>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</si>
  <si>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</si>
  <si>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</si>
  <si>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</si>
  <si>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</si>
  <si>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</si>
  <si>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</si>
  <si>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</si>
  <si>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</si>
  <si>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</si>
  <si>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</si>
  <si>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</si>
  <si>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</si>
  <si>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</si>
  <si>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</si>
  <si>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</si>
  <si>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</si>
  <si>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</si>
  <si>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</si>
  <si>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</si>
  <si>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</si>
  <si>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</si>
  <si>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</si>
  <si>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</si>
  <si>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</si>
  <si>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</si>
  <si>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</si>
  <si>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</si>
  <si>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</si>
  <si>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</si>
  <si>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</si>
  <si>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</si>
  <si>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</si>
  <si>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</si>
  <si>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</si>
  <si>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</si>
  <si>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</si>
  <si>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</si>
  <si>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</si>
  <si>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</si>
  <si>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</si>
  <si>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</si>
  <si>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</si>
  <si>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</si>
  <si>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</si>
  <si>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</si>
  <si>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</si>
  <si>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</si>
  <si>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</si>
  <si>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</si>
  <si>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</si>
  <si>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</si>
  <si>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</si>
  <si>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</si>
  <si>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</si>
  <si>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</si>
  <si>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</si>
  <si>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</si>
  <si>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</si>
  <si>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</si>
  <si>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</si>
  <si>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</si>
  <si>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</si>
  <si>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</si>
  <si>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</si>
  <si>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</si>
  <si>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</si>
  <si>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</si>
  <si>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</si>
  <si>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</si>
  <si>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</si>
  <si>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</si>
  <si>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</si>
  <si>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</si>
  <si>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</si>
  <si>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</si>
  <si>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</si>
  <si>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</si>
  <si>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</si>
  <si>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</si>
  <si>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</si>
  <si>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</si>
  <si>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</si>
  <si>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</si>
  <si>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</si>
  <si>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</si>
  <si>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</si>
  <si>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</si>
  <si>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</si>
  <si>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</si>
  <si>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</si>
  <si>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</si>
  <si>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</si>
  <si>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</si>
  <si>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</si>
  <si>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</si>
  <si>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</si>
  <si>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</si>
  <si>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</si>
  <si>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</si>
  <si>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</si>
  <si>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</si>
  <si>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</si>
  <si>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</si>
  <si>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</si>
  <si>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</si>
  <si>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</si>
  <si>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</si>
  <si>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</si>
  <si>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</si>
  <si>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</si>
  <si>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</si>
  <si>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</si>
  <si>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</si>
  <si>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</si>
  <si>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</si>
  <si>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</si>
  <si>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</si>
  <si>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</si>
  <si>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</si>
  <si>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</si>
  <si>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</si>
  <si>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</si>
  <si>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</si>
  <si>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</si>
  <si>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</si>
  <si>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</si>
  <si>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</si>
  <si>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</si>
  <si>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</si>
  <si>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</si>
  <si>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</si>
  <si>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</si>
  <si>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</si>
  <si>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</si>
  <si>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</si>
  <si>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</si>
  <si>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</si>
  <si>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</si>
  <si>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</si>
  <si>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</si>
  <si>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</si>
  <si>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</si>
  <si>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</si>
  <si>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</si>
  <si>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</si>
  <si>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</si>
  <si>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</si>
  <si>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</si>
  <si>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</si>
  <si>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</si>
  <si>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</si>
  <si>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</si>
  <si>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</si>
  <si>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</si>
  <si>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</si>
  <si>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</si>
  <si>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</si>
  <si>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</si>
  <si>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</si>
  <si>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</si>
  <si>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</si>
  <si>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</si>
  <si>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</si>
  <si>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</si>
  <si>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</si>
  <si>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</si>
  <si>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</si>
  <si>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</si>
  <si>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</si>
  <si>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</si>
  <si>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</si>
  <si>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</si>
  <si>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</si>
  <si>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</si>
  <si>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</si>
  <si>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</si>
  <si>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</si>
  <si>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</si>
  <si>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</si>
  <si>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</si>
  <si>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</si>
  <si>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</si>
  <si>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</si>
  <si>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</si>
  <si>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</si>
  <si>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</si>
  <si>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</si>
  <si>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</si>
  <si>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</si>
  <si>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</si>
  <si>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</si>
  <si>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</si>
  <si>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</si>
  <si>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</si>
  <si>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</si>
  <si>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</si>
  <si>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</si>
  <si>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</si>
  <si>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</si>
  <si>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</si>
  <si>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</si>
  <si>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</si>
  <si>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</si>
  <si>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</si>
  <si>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</si>
  <si>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</si>
  <si>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</si>
  <si>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</si>
  <si>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</si>
  <si>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</si>
  <si>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</si>
  <si>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</si>
  <si>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</si>
  <si>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</si>
  <si>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</si>
  <si>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</si>
  <si>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</si>
  <si>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</si>
  <si>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</si>
  <si>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</si>
  <si>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</si>
  <si>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</si>
  <si>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</si>
  <si>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</si>
  <si>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</si>
  <si>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</si>
  <si>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</si>
  <si>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</si>
  <si>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</si>
  <si>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</si>
  <si>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</si>
  <si>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</si>
  <si>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</si>
  <si>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</si>
  <si>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</si>
  <si>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</si>
  <si>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</si>
  <si>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</si>
  <si>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</si>
  <si>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</si>
  <si>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</si>
  <si>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</si>
  <si>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</si>
  <si>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</si>
  <si>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</si>
  <si>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</si>
  <si>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</si>
  <si>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</si>
  <si>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</si>
  <si>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</si>
  <si>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</si>
  <si>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</si>
  <si>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</si>
  <si>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</si>
  <si>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</si>
  <si>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</si>
  <si>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</si>
  <si>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</si>
  <si>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</si>
  <si>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</si>
  <si>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</si>
  <si>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</si>
  <si>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</si>
  <si>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</si>
  <si>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</si>
  <si>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</si>
  <si>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</si>
  <si>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</si>
  <si>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</si>
  <si>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</si>
  <si>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</si>
  <si>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</si>
  <si>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</si>
  <si>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</si>
  <si>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</si>
  <si>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</si>
  <si>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</si>
  <si>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</si>
  <si>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</si>
  <si>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</si>
  <si>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</si>
  <si>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</si>
  <si>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</si>
  <si>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</si>
  <si>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</si>
  <si>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</si>
  <si>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</si>
  <si>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</si>
  <si>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</si>
  <si>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</si>
  <si>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</si>
  <si>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</si>
  <si>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</si>
  <si>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</si>
  <si>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</si>
  <si>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</si>
  <si>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</si>
  <si>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</si>
  <si>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</si>
  <si>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</si>
  <si>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</si>
  <si>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</si>
  <si>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</si>
  <si>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</si>
  <si>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</si>
  <si>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</si>
  <si>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</si>
  <si>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</si>
  <si>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</si>
  <si>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</si>
  <si>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</si>
  <si>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</si>
  <si>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</si>
  <si>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</si>
  <si>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</si>
  <si>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</si>
  <si>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</si>
  <si>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</si>
  <si>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</si>
  <si>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</si>
  <si>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</si>
  <si>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</si>
  <si>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</si>
  <si>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</si>
  <si>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</si>
  <si>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</si>
  <si>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</si>
  <si>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</si>
  <si>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</si>
  <si>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</si>
  <si>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</si>
  <si>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</si>
  <si>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</si>
  <si>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</si>
  <si>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</si>
  <si>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</si>
  <si>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</si>
  <si>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</si>
  <si>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</si>
  <si>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</si>
  <si>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</si>
  <si>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</si>
  <si>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</si>
  <si>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</si>
  <si>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</si>
  <si>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</si>
  <si>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</si>
  <si>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</si>
  <si>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</si>
  <si>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</si>
  <si>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</si>
  <si>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</si>
  <si>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</si>
  <si>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</si>
  <si>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</si>
  <si>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</si>
  <si>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</si>
  <si>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</si>
  <si>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</si>
  <si>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</si>
  <si>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</si>
  <si>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</si>
  <si>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</si>
  <si>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</si>
  <si>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</si>
  <si>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</si>
  <si>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</si>
  <si>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</si>
  <si>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</si>
  <si>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</si>
  <si>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</si>
  <si>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</si>
  <si>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</si>
  <si>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</si>
  <si>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</si>
  <si>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</si>
  <si>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</si>
  <si>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</si>
  <si>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</si>
  <si>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</si>
  <si>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</si>
  <si>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</si>
  <si>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</si>
  <si>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</si>
  <si>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</si>
  <si>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</si>
  <si>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</si>
  <si>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</si>
  <si>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</si>
  <si>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</si>
  <si>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</si>
  <si>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</si>
  <si>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</si>
  <si>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</si>
  <si>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</si>
  <si>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</si>
  <si>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</si>
  <si>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</si>
  <si>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</si>
  <si>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</si>
  <si>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</si>
  <si>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</si>
  <si>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</si>
  <si>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</si>
  <si>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</si>
  <si>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</si>
  <si>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</si>
  <si>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</si>
  <si>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</si>
  <si>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</si>
  <si>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</si>
  <si>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</si>
  <si>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</si>
  <si>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</si>
  <si>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</si>
  <si>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</si>
  <si>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</si>
  <si>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</si>
  <si>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</si>
  <si>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</si>
  <si>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</si>
  <si>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</si>
  <si>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</si>
  <si>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</si>
  <si>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</si>
  <si>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</si>
  <si>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</si>
  <si>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</si>
  <si>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</si>
  <si>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</si>
  <si>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</si>
  <si>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</si>
  <si>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</si>
  <si>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</si>
  <si>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</si>
  <si>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</si>
  <si>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</si>
  <si>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</si>
  <si>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</si>
  <si>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</si>
  <si>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</si>
  <si>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</si>
  <si>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</si>
  <si>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</si>
  <si>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</si>
  <si>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</si>
  <si>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</si>
  <si>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</si>
  <si>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</si>
  <si>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</si>
  <si>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</si>
  <si>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</si>
  <si>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</si>
  <si>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</si>
  <si>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</si>
  <si>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</si>
  <si>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</si>
  <si>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</si>
  <si>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</si>
  <si>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</si>
  <si>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</si>
  <si>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</si>
  <si>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</si>
  <si>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</si>
  <si>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</si>
  <si>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</si>
  <si>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</si>
  <si>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</si>
  <si>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</si>
  <si>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</si>
  <si>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</si>
  <si>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</si>
  <si>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</si>
  <si>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</si>
  <si>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</si>
  <si>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</si>
  <si>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</si>
  <si>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</si>
  <si>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</si>
  <si>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</si>
  <si>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</si>
  <si>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</si>
  <si>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</si>
  <si>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</si>
  <si>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</si>
  <si>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</si>
  <si>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</si>
  <si>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</si>
  <si>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</si>
  <si>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</si>
  <si>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</si>
  <si>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</si>
  <si>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</si>
  <si>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</si>
  <si>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</si>
  <si>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</si>
  <si>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</si>
  <si>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</si>
  <si>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</si>
  <si>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</si>
  <si>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</si>
  <si>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</si>
  <si>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</si>
  <si>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</si>
  <si>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</si>
  <si>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</si>
  <si>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</si>
  <si>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</si>
  <si>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</si>
  <si>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</si>
  <si>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</si>
  <si>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</si>
  <si>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</si>
  <si>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</si>
  <si>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</si>
  <si>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</si>
  <si>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</si>
  <si>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</si>
  <si>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</si>
  <si>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</si>
  <si>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</si>
  <si>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</si>
  <si>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</si>
  <si>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</si>
  <si>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</si>
  <si>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</si>
  <si>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</si>
  <si>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</si>
  <si>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</si>
  <si>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</si>
  <si>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</si>
  <si>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</si>
  <si>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</si>
  <si>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</si>
  <si>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</si>
  <si>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</si>
  <si>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</si>
  <si>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</si>
  <si>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</si>
  <si>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</si>
  <si>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</si>
  <si>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</si>
  <si>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</si>
  <si>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</si>
  <si>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</si>
  <si>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</si>
  <si>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</si>
  <si>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</si>
  <si>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</si>
  <si>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</si>
  <si>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</si>
  <si>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</si>
  <si>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</si>
  <si>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</si>
  <si>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</si>
  <si>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</si>
  <si>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</si>
  <si>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</si>
  <si>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</si>
  <si>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</si>
  <si>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</si>
  <si>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</si>
  <si>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</si>
  <si>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</si>
  <si>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</si>
  <si>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</si>
  <si>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</si>
  <si>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</si>
  <si>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</si>
  <si>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</si>
  <si>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</si>
  <si>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</si>
  <si>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</si>
  <si>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</si>
  <si>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</si>
  <si>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</si>
  <si>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</si>
  <si>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</si>
  <si>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</si>
  <si>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</si>
  <si>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</si>
  <si>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</si>
  <si>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</si>
  <si>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</si>
  <si>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</si>
  <si>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</si>
  <si>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</si>
  <si>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</si>
  <si>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</si>
  <si>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</si>
  <si>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</si>
  <si>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</si>
  <si>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</si>
  <si>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</si>
  <si>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</si>
  <si>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</si>
  <si>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</si>
  <si>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</si>
  <si>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</si>
  <si>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</si>
  <si>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</si>
  <si>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</si>
  <si>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</si>
  <si>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</si>
  <si>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</si>
  <si>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</si>
  <si>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</si>
  <si>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</si>
  <si>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</si>
  <si>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</si>
  <si>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</si>
  <si>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</si>
  <si>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</si>
  <si>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</si>
  <si>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</si>
  <si>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</si>
  <si>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</si>
  <si>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</si>
  <si>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</si>
  <si>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</si>
  <si>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</si>
  <si>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</si>
  <si>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</si>
  <si>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</si>
  <si>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</si>
  <si>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</si>
  <si>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</si>
  <si>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</si>
  <si>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</si>
  <si>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</si>
  <si>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</si>
  <si>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</si>
  <si>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</si>
  <si>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</si>
  <si>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</si>
  <si>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</si>
  <si>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</si>
  <si>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</si>
  <si>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</si>
  <si>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</si>
  <si>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</si>
  <si>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</si>
  <si>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</si>
  <si>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</si>
  <si>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</si>
  <si>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</si>
  <si>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</si>
  <si>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</si>
  <si>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</si>
  <si>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</si>
  <si>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</si>
  <si>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</si>
  <si>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</si>
  <si>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</si>
  <si>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</si>
  <si>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</si>
  <si>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</si>
  <si>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</si>
  <si>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</si>
  <si>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</si>
  <si>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</si>
  <si>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</si>
  <si>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</si>
  <si>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</si>
  <si>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</si>
  <si>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</si>
  <si>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</si>
  <si>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</si>
  <si>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</si>
  <si>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</si>
  <si>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</si>
  <si>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</si>
  <si>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</si>
  <si>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</si>
  <si>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</si>
  <si>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</si>
  <si>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</si>
  <si>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</si>
  <si>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</si>
  <si>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</si>
  <si>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</si>
  <si>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</si>
  <si>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</si>
  <si>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</si>
  <si>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</si>
  <si>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</si>
  <si>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</si>
  <si>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</si>
  <si>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</si>
  <si>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</si>
  <si>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</si>
  <si>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</si>
  <si>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</si>
  <si>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</si>
  <si>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</si>
  <si>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</si>
  <si>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</si>
  <si>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</si>
  <si>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</si>
  <si>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</si>
  <si>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</si>
  <si>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</si>
  <si>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</si>
  <si>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</si>
  <si>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</si>
  <si>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</si>
  <si>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</si>
  <si>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</si>
  <si>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</si>
  <si>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</si>
  <si>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</si>
  <si>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</si>
  <si>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</si>
  <si>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</si>
  <si>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</si>
  <si>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</si>
  <si>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</si>
  <si>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</si>
  <si>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</si>
  <si>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</si>
  <si>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</si>
  <si>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</si>
  <si>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</si>
  <si>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</si>
  <si>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</si>
  <si>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</si>
  <si>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</si>
  <si>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</si>
  <si>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</si>
  <si>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</si>
  <si>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</si>
  <si>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</si>
  <si>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</si>
  <si>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</si>
  <si>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</si>
  <si>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</si>
  <si>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</si>
  <si>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</si>
  <si>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</si>
  <si>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</si>
  <si>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</si>
  <si>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</si>
  <si>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</si>
  <si>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</si>
  <si>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</si>
  <si>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</si>
  <si>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</si>
  <si>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</si>
  <si>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</si>
  <si>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</si>
  <si>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</si>
  <si>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</si>
  <si>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</si>
  <si>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</si>
  <si>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</si>
  <si>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</si>
  <si>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</si>
  <si>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</si>
  <si>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</si>
  <si>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</si>
  <si>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</si>
  <si>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</si>
  <si>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</si>
  <si>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</si>
  <si>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</si>
  <si>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</si>
  <si>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</si>
  <si>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</si>
  <si>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</si>
  <si>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</si>
  <si>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</si>
  <si>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</si>
  <si>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</si>
  <si>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</si>
  <si>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</si>
  <si>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</si>
  <si>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</si>
  <si>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</si>
  <si>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</si>
  <si>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</si>
  <si>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</si>
  <si>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</si>
  <si>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</si>
  <si>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</si>
  <si>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</si>
  <si>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</si>
  <si>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</si>
  <si>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</si>
  <si>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</si>
  <si>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</si>
  <si>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</si>
  <si>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</si>
  <si>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</si>
  <si>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</si>
  <si>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</si>
  <si>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</si>
  <si>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</si>
  <si>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</si>
  <si>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</si>
  <si>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</si>
  <si>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</si>
  <si>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</si>
  <si>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</si>
  <si>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</si>
  <si>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</si>
  <si>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</si>
  <si>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</si>
  <si>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</si>
  <si>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</si>
  <si>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</si>
  <si>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</si>
  <si>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</si>
  <si>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</si>
  <si>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</si>
  <si>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</si>
  <si>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</si>
  <si>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</si>
  <si>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</si>
  <si>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</si>
  <si>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</si>
  <si>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</si>
  <si>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</si>
  <si>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</si>
  <si>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</si>
  <si>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</si>
  <si>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</si>
  <si>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</si>
  <si>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</si>
  <si>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</si>
  <si>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</si>
  <si>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</si>
  <si>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</si>
  <si>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</si>
  <si>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</si>
  <si>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</si>
  <si>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</si>
  <si>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</si>
  <si>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</si>
  <si>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</si>
  <si>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</si>
  <si>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</si>
  <si>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</si>
  <si>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</si>
  <si>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</si>
  <si>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</si>
  <si>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</si>
  <si>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</si>
  <si>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</si>
  <si>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</si>
  <si>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</si>
  <si>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</si>
  <si>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</si>
  <si>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</si>
  <si>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</si>
  <si>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</si>
  <si>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</si>
  <si>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</si>
  <si>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</si>
  <si>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</si>
  <si>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</si>
  <si>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</si>
  <si>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</si>
  <si>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</si>
  <si>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</si>
  <si>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</si>
  <si>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</si>
  <si>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</si>
  <si>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</si>
  <si>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</si>
  <si>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</si>
  <si>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</si>
  <si>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</si>
  <si>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</si>
  <si>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</si>
  <si>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</si>
  <si>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</si>
  <si>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</si>
  <si>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</si>
  <si>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</si>
  <si>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</si>
  <si>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</si>
  <si>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</si>
  <si>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</si>
  <si>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</si>
  <si>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</si>
  <si>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</si>
  <si>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</si>
  <si>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</si>
  <si>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</si>
  <si>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</si>
  <si>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</si>
  <si>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</si>
  <si>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</si>
  <si>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</si>
  <si>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</si>
  <si>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</si>
  <si>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</si>
  <si>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</si>
  <si>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</si>
  <si>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</si>
  <si>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</si>
  <si>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</si>
  <si>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</si>
  <si>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</si>
  <si>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</si>
  <si>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</si>
  <si>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</si>
  <si>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</si>
  <si>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</si>
  <si>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</si>
  <si>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</si>
  <si>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</si>
  <si>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</si>
  <si>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</si>
  <si>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</si>
  <si>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</si>
  <si>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</si>
  <si>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</si>
  <si>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</si>
  <si>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</si>
  <si>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</si>
  <si>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</si>
  <si>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</si>
  <si>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</si>
  <si>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</si>
  <si>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</si>
  <si>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</si>
  <si>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</si>
  <si>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</si>
  <si>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</si>
  <si>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</si>
  <si>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</si>
  <si>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</si>
  <si>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</si>
  <si>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</si>
  <si>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</si>
  <si>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</si>
  <si>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</si>
  <si>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</si>
  <si>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</si>
  <si>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</si>
  <si>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</si>
  <si>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</si>
  <si>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</si>
  <si>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</si>
  <si>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</si>
  <si>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</si>
  <si>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</si>
  <si>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</si>
  <si>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</si>
  <si>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</si>
  <si>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</si>
  <si>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</si>
  <si>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</si>
  <si>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</si>
  <si>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</si>
  <si>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</si>
  <si>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</si>
  <si>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</si>
  <si>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</si>
  <si>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</si>
  <si>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</si>
  <si>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</si>
  <si>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</si>
  <si>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</si>
  <si>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</si>
  <si>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</si>
  <si>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</si>
  <si>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</si>
  <si>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</si>
  <si>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</si>
  <si>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</si>
  <si>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</si>
  <si>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</si>
  <si>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</si>
  <si>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</si>
  <si>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</si>
  <si>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</si>
  <si>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</si>
  <si>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</si>
  <si>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</si>
  <si>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</si>
  <si>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</si>
  <si>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</si>
  <si>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</si>
  <si>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</si>
  <si>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</si>
  <si>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</si>
  <si>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</si>
  <si>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</si>
  <si>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</si>
  <si>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</si>
  <si>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</si>
  <si>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</si>
  <si>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</si>
  <si>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</si>
  <si>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</si>
  <si>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</si>
  <si>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</si>
  <si>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</si>
  <si>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</si>
  <si>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</si>
  <si>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</si>
  <si>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</si>
  <si>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</si>
  <si>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</si>
  <si>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</si>
  <si>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</si>
  <si>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</si>
  <si>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</si>
  <si>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</si>
  <si>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</si>
  <si>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</si>
  <si>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</si>
  <si>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</si>
  <si>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</si>
  <si>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</si>
  <si>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</si>
  <si>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</si>
  <si>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</si>
  <si>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</si>
  <si>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</si>
  <si>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</si>
  <si>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</si>
  <si>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</si>
  <si>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</si>
  <si>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</si>
  <si>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</si>
  <si>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</si>
  <si>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</si>
  <si>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</si>
  <si>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</si>
  <si>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</si>
  <si>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</si>
  <si>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</si>
  <si>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</si>
  <si>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</si>
  <si>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</si>
  <si>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</si>
  <si>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</si>
  <si>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</si>
  <si>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</si>
  <si>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</si>
  <si>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</si>
  <si>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</si>
  <si>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</si>
  <si>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</si>
  <si>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</si>
  <si>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</si>
  <si>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</si>
  <si>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</si>
  <si>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</si>
  <si>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</si>
  <si>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</si>
  <si>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</si>
  <si>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</si>
  <si>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</si>
  <si>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</si>
  <si>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</si>
  <si>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</si>
  <si>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</si>
  <si>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</si>
  <si>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</si>
  <si>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</si>
  <si>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</si>
  <si>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</si>
  <si>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</si>
  <si>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</si>
  <si>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</si>
  <si>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</si>
  <si>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</si>
  <si>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</si>
  <si>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</si>
  <si>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</si>
  <si>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</si>
  <si>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</si>
  <si>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</si>
  <si>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</si>
  <si>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</si>
  <si>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</si>
  <si>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</si>
  <si>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</si>
  <si>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</si>
  <si>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</si>
  <si>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</si>
  <si>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</si>
  <si>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</si>
  <si>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</si>
  <si>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</si>
  <si>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</si>
  <si>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</si>
  <si>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</si>
  <si>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</si>
  <si>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</si>
  <si>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</si>
  <si>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</si>
  <si>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</si>
  <si>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</si>
  <si>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</si>
  <si>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</si>
  <si>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</si>
  <si>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</si>
  <si>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</si>
  <si>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</si>
  <si>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</si>
  <si>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</si>
  <si>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</si>
  <si>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</si>
  <si>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</si>
  <si>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</si>
  <si>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</si>
  <si>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</si>
  <si>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</si>
  <si>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</si>
  <si>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</si>
  <si>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</si>
  <si>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</si>
  <si>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</si>
  <si>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</si>
  <si>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</si>
  <si>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</si>
  <si>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</si>
  <si>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</si>
  <si>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</si>
  <si>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</si>
  <si>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</si>
  <si>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</si>
  <si>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</si>
  <si>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</si>
  <si>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</si>
  <si>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</si>
  <si>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</si>
  <si>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</si>
  <si>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</si>
  <si>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</si>
  <si>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</si>
  <si>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</si>
  <si>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</si>
  <si>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</si>
  <si>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</si>
  <si>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</si>
  <si>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</si>
  <si>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</si>
  <si>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</si>
  <si>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</si>
  <si>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</si>
  <si>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</si>
  <si>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</si>
  <si>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</si>
  <si>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</si>
  <si>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</si>
  <si>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</si>
  <si>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</si>
  <si>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</si>
  <si>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</si>
  <si>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</si>
  <si>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</si>
  <si>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</si>
  <si>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</si>
  <si>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</si>
  <si>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</si>
  <si>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</si>
  <si>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</si>
  <si>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</si>
  <si>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</si>
  <si>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</si>
  <si>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</si>
  <si>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</si>
  <si>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</si>
  <si>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</si>
  <si>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</si>
  <si>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</si>
  <si>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</si>
  <si>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</si>
  <si>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</si>
  <si>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</si>
  <si>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</si>
  <si>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</si>
  <si>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</si>
  <si>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</si>
  <si>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</si>
  <si>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</si>
  <si>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</si>
  <si>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</si>
  <si>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</si>
  <si>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</si>
  <si>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</si>
  <si>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</si>
  <si>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</si>
  <si>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</si>
  <si>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</si>
  <si>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</si>
  <si>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</si>
  <si>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</si>
  <si>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</si>
  <si>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</si>
  <si>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</si>
  <si>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</si>
  <si>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</si>
  <si>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</si>
  <si>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</si>
  <si>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</si>
  <si>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</si>
  <si>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</si>
  <si>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</si>
  <si>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</si>
  <si>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</si>
  <si>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</si>
  <si>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</si>
  <si>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</si>
  <si>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</si>
  <si>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</si>
  <si>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</si>
  <si>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</si>
  <si>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</si>
  <si>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</si>
  <si>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</si>
  <si>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</si>
  <si>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</si>
  <si>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</si>
  <si>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</si>
  <si>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</si>
  <si>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</si>
  <si>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</si>
  <si>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</si>
  <si>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</si>
  <si>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</si>
  <si>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</si>
  <si>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</si>
  <si>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</si>
  <si>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</si>
  <si>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</si>
  <si>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</si>
  <si>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</si>
  <si>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</si>
  <si>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</si>
  <si>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</si>
  <si>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</si>
  <si>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</si>
  <si>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</si>
  <si>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</si>
  <si>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</si>
  <si>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</si>
  <si>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</si>
  <si>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</si>
  <si>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</si>
  <si>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</si>
  <si>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</si>
  <si>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</si>
  <si>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</si>
  <si>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</si>
  <si>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</si>
  <si>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</si>
  <si>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</si>
  <si>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</si>
  <si>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</si>
  <si>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</si>
  <si>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</si>
  <si>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</si>
  <si>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</si>
  <si>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</si>
  <si>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</si>
  <si>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</si>
  <si>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</si>
  <si>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</si>
  <si>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</si>
  <si>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</si>
  <si>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</si>
  <si>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</si>
  <si>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</si>
  <si>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</si>
  <si>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</si>
  <si>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</si>
  <si>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</si>
  <si>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</si>
  <si>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</si>
  <si>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</si>
  <si>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</si>
  <si>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</si>
  <si>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</si>
  <si>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</si>
  <si>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</si>
  <si>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</si>
  <si>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</si>
  <si>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</si>
  <si>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</si>
  <si>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</si>
  <si>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</si>
  <si>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</si>
  <si>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</si>
  <si>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</si>
  <si>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</si>
  <si>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</si>
  <si>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</si>
  <si>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</si>
  <si>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</si>
  <si>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</si>
  <si>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</si>
  <si>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</si>
  <si>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</si>
  <si>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</si>
  <si>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</si>
  <si>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</si>
  <si>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</si>
  <si>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</si>
  <si>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</si>
  <si>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</si>
  <si>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</si>
  <si>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</si>
  <si>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</si>
  <si>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</si>
  <si>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</si>
  <si>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</si>
  <si>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</si>
  <si>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</si>
  <si>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</si>
  <si>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</si>
  <si>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</si>
  <si>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</si>
  <si>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</si>
  <si>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</si>
  <si>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</si>
  <si>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</si>
  <si>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</si>
  <si>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</si>
  <si>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</si>
  <si>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</si>
  <si>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</si>
  <si>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</si>
  <si>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</si>
  <si>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</si>
  <si>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</si>
  <si>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</si>
  <si>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</si>
  <si>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</si>
  <si>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</si>
  <si>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</si>
  <si>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</si>
  <si>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</si>
  <si>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</si>
  <si>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</si>
  <si>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</si>
  <si>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</si>
  <si>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</si>
  <si>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</si>
  <si>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</si>
  <si>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</si>
  <si>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</si>
  <si>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</si>
  <si>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</si>
  <si>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</si>
  <si>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</si>
  <si>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</si>
  <si>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</si>
  <si>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</si>
  <si>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</si>
  <si>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</si>
  <si>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</si>
  <si>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</si>
  <si>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</si>
  <si>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</si>
  <si>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</si>
  <si>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</si>
  <si>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</si>
  <si>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</si>
  <si>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</si>
  <si>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</si>
  <si>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</si>
  <si>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</si>
  <si>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</si>
  <si>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</si>
  <si>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</si>
  <si>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</si>
  <si>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</si>
  <si>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</si>
  <si>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</si>
  <si>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</si>
  <si>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</si>
  <si>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</si>
  <si>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</si>
  <si>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</si>
  <si>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</si>
  <si>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</si>
  <si>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</si>
  <si>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</si>
  <si>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</si>
  <si>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</si>
  <si>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</si>
  <si>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</si>
  <si>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</si>
  <si>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</si>
  <si>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</si>
  <si>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</si>
  <si>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</si>
  <si>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</si>
  <si>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</si>
  <si>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</si>
  <si>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</si>
  <si>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</si>
  <si>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</si>
  <si>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</si>
  <si>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</si>
  <si>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</si>
  <si>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</si>
  <si>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</si>
  <si>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</si>
  <si>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</si>
  <si>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</si>
  <si>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</si>
  <si>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</si>
  <si>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</si>
  <si>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</si>
  <si>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</si>
  <si>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</si>
  <si>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</si>
  <si>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</si>
  <si>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</si>
  <si>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</si>
  <si>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</si>
  <si>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</si>
  <si>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</si>
  <si>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</si>
  <si>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</si>
  <si>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</si>
  <si>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</si>
  <si>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</si>
  <si>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</si>
  <si>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</si>
  <si>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</si>
  <si>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</si>
  <si>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</si>
  <si>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</si>
  <si>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</si>
  <si>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</si>
  <si>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</si>
  <si>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</si>
  <si>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</si>
  <si>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</si>
  <si>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</si>
  <si>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</si>
  <si>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</si>
  <si>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</si>
  <si>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</si>
  <si>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</si>
  <si>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</si>
  <si>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</si>
  <si>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</si>
  <si>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</si>
  <si>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</si>
  <si>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</si>
  <si>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</si>
  <si>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</si>
  <si>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</si>
  <si>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</si>
  <si>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</si>
  <si>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</si>
  <si>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</si>
  <si>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</si>
  <si>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</si>
  <si>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</si>
  <si>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</si>
  <si>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</si>
  <si>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</si>
  <si>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</si>
  <si>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</si>
  <si>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</si>
  <si>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</si>
  <si>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</si>
  <si>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</si>
  <si>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</si>
  <si>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</si>
  <si>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</si>
  <si>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</si>
  <si>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</si>
  <si>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</si>
  <si>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</si>
  <si>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</si>
  <si>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</si>
  <si>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</si>
  <si>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</si>
  <si>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</si>
  <si>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</si>
  <si>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</si>
  <si>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</si>
  <si>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</si>
  <si>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</si>
  <si>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</si>
  <si>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</si>
  <si>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</si>
  <si>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</si>
  <si>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</si>
  <si>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</si>
  <si>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</si>
  <si>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</si>
  <si>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</si>
  <si>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</si>
  <si>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</si>
  <si>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</si>
  <si>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</si>
  <si>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</si>
  <si>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</si>
  <si>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</si>
  <si>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</si>
  <si>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</si>
  <si>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</si>
  <si>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</si>
  <si>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</si>
  <si>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</si>
  <si>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</si>
  <si>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</si>
  <si>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</si>
  <si>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</si>
  <si>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</si>
  <si>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</si>
  <si>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</si>
  <si>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</si>
  <si>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</si>
  <si>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</si>
  <si>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</si>
  <si>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</si>
  <si>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</si>
  <si>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</si>
  <si>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</si>
  <si>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</si>
  <si>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</si>
  <si>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</si>
  <si>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</si>
  <si>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</si>
  <si>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</si>
  <si>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</si>
  <si>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</si>
  <si>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</si>
  <si>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</si>
  <si>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</si>
  <si>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</si>
  <si>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</si>
  <si>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</si>
  <si>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</si>
  <si>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</si>
  <si>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</si>
  <si>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</si>
  <si>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</si>
  <si>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</si>
  <si>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</si>
  <si>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</si>
  <si>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</si>
  <si>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</si>
  <si>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</si>
  <si>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</si>
  <si>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</si>
  <si>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</si>
  <si>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</si>
  <si>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</si>
  <si>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</si>
  <si>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</si>
  <si>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</si>
  <si>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</si>
  <si>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</si>
  <si>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</si>
  <si>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</si>
  <si>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</si>
  <si>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</si>
  <si>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</si>
  <si>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</si>
  <si>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</si>
  <si>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</si>
  <si>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</si>
  <si>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</si>
  <si>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</si>
  <si>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</si>
  <si>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</si>
  <si>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</si>
  <si>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</si>
  <si>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</si>
  <si>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</si>
  <si>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</si>
  <si>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</si>
  <si>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</si>
  <si>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</si>
  <si>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</si>
  <si>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</si>
  <si>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</si>
  <si>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</si>
  <si>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</si>
  <si>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</si>
  <si>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</si>
  <si>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</si>
  <si>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</si>
  <si>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</si>
  <si>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</si>
  <si>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</si>
  <si>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</si>
  <si>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</si>
  <si>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</si>
  <si>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</si>
  <si>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</si>
  <si>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</si>
  <si>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</si>
  <si>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</si>
  <si>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</si>
  <si>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</si>
  <si>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</si>
  <si>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</si>
  <si>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</si>
  <si>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</si>
  <si>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</si>
  <si>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</si>
  <si>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</si>
  <si>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</si>
  <si>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</si>
  <si>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</si>
  <si>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</si>
  <si>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</si>
  <si>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</si>
  <si>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</si>
  <si>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</si>
  <si>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</si>
  <si>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</si>
  <si>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</si>
  <si>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</si>
  <si>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</si>
  <si>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</si>
  <si>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</si>
  <si>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</si>
  <si>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</si>
  <si>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</si>
  <si>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</si>
  <si>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</si>
  <si>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</si>
  <si>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</si>
  <si>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</si>
  <si>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</si>
  <si>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</si>
  <si>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</si>
  <si>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</si>
  <si>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</si>
  <si>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</si>
  <si>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</si>
  <si>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</si>
  <si>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</si>
  <si>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</si>
  <si>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</si>
  <si>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</si>
  <si>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</si>
  <si>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</si>
  <si>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</si>
  <si>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</si>
  <si>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</si>
  <si>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</si>
  <si>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</si>
  <si>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</si>
  <si>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</si>
  <si>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</si>
  <si>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</si>
  <si>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</si>
  <si>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</si>
  <si>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</si>
  <si>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</si>
  <si>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</si>
  <si>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</si>
  <si>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</si>
  <si>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</si>
  <si>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</si>
  <si>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</si>
  <si>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</si>
  <si>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</si>
  <si>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</si>
  <si>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</si>
  <si>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</si>
  <si>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</si>
  <si>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</si>
  <si>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</si>
  <si>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</si>
  <si>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</si>
  <si>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</si>
  <si>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</si>
  <si>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</si>
  <si>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</si>
  <si>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</si>
  <si>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</si>
  <si>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</si>
  <si>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</si>
  <si>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</si>
  <si>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</si>
  <si>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</si>
  <si>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</si>
  <si>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</si>
  <si>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</si>
  <si>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</si>
  <si>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</si>
  <si>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</si>
  <si>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</si>
  <si>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</si>
  <si>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</si>
  <si>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</si>
  <si>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</si>
  <si>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</si>
  <si>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</si>
  <si>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</si>
  <si>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</si>
  <si>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</si>
  <si>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</si>
  <si>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</si>
  <si>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</si>
  <si>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</si>
  <si>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</si>
  <si>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</si>
  <si>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</si>
  <si>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</si>
  <si>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</si>
  <si>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</si>
  <si>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</si>
  <si>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</si>
  <si>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</si>
  <si>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</si>
  <si>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</si>
  <si>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</si>
  <si>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</si>
  <si>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</si>
  <si>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</si>
  <si>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</si>
  <si>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</si>
  <si>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</si>
  <si>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</si>
  <si>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</si>
  <si>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</si>
  <si>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</si>
  <si>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</si>
  <si>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</si>
  <si>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</si>
  <si>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</si>
  <si>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</si>
  <si>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</si>
  <si>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</si>
  <si>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</si>
  <si>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</si>
  <si>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</si>
  <si>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</si>
  <si>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</si>
  <si>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</si>
  <si>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</si>
  <si>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</si>
  <si>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</si>
  <si>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</si>
  <si>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</si>
  <si>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</si>
  <si>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</si>
  <si>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</si>
  <si>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</si>
  <si>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</si>
  <si>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</si>
  <si>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</si>
  <si>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</si>
  <si>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</si>
  <si>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</si>
  <si>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</si>
  <si>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</si>
  <si>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</si>
  <si>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</si>
  <si>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</si>
  <si>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</si>
  <si>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</si>
  <si>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</si>
  <si>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</si>
  <si>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</si>
  <si>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</si>
  <si>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</si>
  <si>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</si>
  <si>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</si>
  <si>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</si>
  <si>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</si>
  <si>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</si>
  <si>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</si>
  <si>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</si>
  <si>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</si>
  <si>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</si>
  <si>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</si>
  <si>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</si>
  <si>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</si>
  <si>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</si>
  <si>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</si>
  <si>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</si>
  <si>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</si>
  <si>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</si>
  <si>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</si>
  <si>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</si>
  <si>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</si>
  <si>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</si>
  <si>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</si>
  <si>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</si>
  <si>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</si>
  <si>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</si>
  <si>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</si>
  <si>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</si>
  <si>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</si>
  <si>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</si>
  <si>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</si>
  <si>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</si>
  <si>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</si>
  <si>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</si>
  <si>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</si>
  <si>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</si>
  <si>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</si>
  <si>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</si>
  <si>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</si>
  <si>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</si>
  <si>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</si>
  <si>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</si>
  <si>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</si>
  <si>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</si>
  <si>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</si>
  <si>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</si>
  <si>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</si>
  <si>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</si>
  <si>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</si>
  <si>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</si>
  <si>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</si>
  <si>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</si>
  <si>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</si>
  <si>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</si>
  <si>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</si>
  <si>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</si>
  <si>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</si>
  <si>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</si>
  <si>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</si>
  <si>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</si>
  <si>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</si>
  <si>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</si>
  <si>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</si>
  <si>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</si>
  <si>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</si>
  <si>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</si>
  <si>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</si>
  <si>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</si>
  <si>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</si>
  <si>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</si>
  <si>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</si>
  <si>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</si>
  <si>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</si>
  <si>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</si>
  <si>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</si>
  <si>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</si>
  <si>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</si>
  <si>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</si>
  <si>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</si>
  <si>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</si>
  <si>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</si>
  <si>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</si>
  <si>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</si>
  <si>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</si>
  <si>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</si>
  <si>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</si>
  <si>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</si>
  <si>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</si>
  <si>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</si>
  <si>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</si>
  <si>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</si>
  <si>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</si>
  <si>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</si>
  <si>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</si>
  <si>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</si>
  <si>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</si>
  <si>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</si>
  <si>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</si>
  <si>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</si>
  <si>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</si>
  <si>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</si>
  <si>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</si>
  <si>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</si>
  <si>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</si>
  <si>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</si>
  <si>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</si>
  <si>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</si>
  <si>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</si>
  <si>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</si>
  <si>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</si>
  <si>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</si>
  <si>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</si>
  <si>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</si>
  <si>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</si>
  <si>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</si>
  <si>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</si>
  <si>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</si>
  <si>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</si>
  <si>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</si>
  <si>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</si>
  <si>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</si>
  <si>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</si>
  <si>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</si>
  <si>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</si>
  <si>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</si>
  <si>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</si>
  <si>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</si>
  <si>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</si>
  <si>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</si>
  <si>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</si>
  <si>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</si>
  <si>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</si>
  <si>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</si>
  <si>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</si>
  <si>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</si>
  <si>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</si>
  <si>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</si>
  <si>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</si>
  <si>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</si>
  <si>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</si>
  <si>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</si>
  <si>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</si>
  <si>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</si>
  <si>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</si>
  <si>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</si>
  <si>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</si>
  <si>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</si>
  <si>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</si>
  <si>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</si>
  <si>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</si>
  <si>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</si>
  <si>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</si>
  <si>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</si>
  <si>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</si>
  <si>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</si>
  <si>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</si>
  <si>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</si>
  <si>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</si>
  <si>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</si>
  <si>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</si>
  <si>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</si>
  <si>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</si>
  <si>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</si>
  <si>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</si>
  <si>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</si>
  <si>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</si>
  <si>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</si>
  <si>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</si>
  <si>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</si>
  <si>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</si>
  <si>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</si>
  <si>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</si>
  <si>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</si>
  <si>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</si>
  <si>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</si>
  <si>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</si>
  <si>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</si>
  <si>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</si>
  <si>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</si>
  <si>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</si>
  <si>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</si>
  <si>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</si>
  <si>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</si>
  <si>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</si>
  <si>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</si>
  <si>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</si>
  <si>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</si>
  <si>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</si>
  <si>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</si>
  <si>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</si>
  <si>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</si>
  <si>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</si>
  <si>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</si>
  <si>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</si>
  <si>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</si>
  <si>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</si>
  <si>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</si>
  <si>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</si>
  <si>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</si>
  <si>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</si>
  <si>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</si>
  <si>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</si>
  <si>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</si>
  <si>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</si>
  <si>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</si>
  <si>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</si>
  <si>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</si>
  <si>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</si>
  <si>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</si>
  <si>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</si>
  <si>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</si>
  <si>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</si>
  <si>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</si>
  <si>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</si>
  <si>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</si>
  <si>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</si>
  <si>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</si>
  <si>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</si>
  <si>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</si>
  <si>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</si>
  <si>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</si>
  <si>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</si>
  <si>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</si>
  <si>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</si>
  <si>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</si>
  <si>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</si>
  <si>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</si>
  <si>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</si>
  <si>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</si>
  <si>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</si>
  <si>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</si>
  <si>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</si>
  <si>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</si>
  <si>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</si>
  <si>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</si>
  <si>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</si>
  <si>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</si>
  <si>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</si>
  <si>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</si>
  <si>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</si>
  <si>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</si>
  <si>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</si>
  <si>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</si>
  <si>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</si>
  <si>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</si>
  <si>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</si>
  <si>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</si>
  <si>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</si>
  <si>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</si>
  <si>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</si>
  <si>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</si>
  <si>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</si>
  <si>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</si>
  <si>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</si>
  <si>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</si>
  <si>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</si>
  <si>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</si>
  <si>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</si>
  <si>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</si>
  <si>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</si>
  <si>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</si>
  <si>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</si>
  <si>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</si>
  <si>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</si>
  <si>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</si>
  <si>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</si>
  <si>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</si>
  <si>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</si>
  <si>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</si>
  <si>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</si>
  <si>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</si>
  <si>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</si>
  <si>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</si>
  <si>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</si>
  <si>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</si>
  <si>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</si>
  <si>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</si>
  <si>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</si>
  <si>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</si>
  <si>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</si>
  <si>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</si>
  <si>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</si>
  <si>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</si>
  <si>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</si>
  <si>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</si>
  <si>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</si>
  <si>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</si>
  <si>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</si>
  <si>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</si>
  <si>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</si>
  <si>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</si>
  <si>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</si>
  <si>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</si>
  <si>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</si>
  <si>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</si>
  <si>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</si>
  <si>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</si>
  <si>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</si>
  <si>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</si>
  <si>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</si>
  <si>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</si>
  <si>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</si>
  <si>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</si>
  <si>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</si>
  <si>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</si>
  <si>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</si>
  <si>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</si>
  <si>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</si>
  <si>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</si>
  <si>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</si>
  <si>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</si>
  <si>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</si>
  <si>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</si>
  <si>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</si>
  <si>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</si>
  <si>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</si>
  <si>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</si>
  <si>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</si>
  <si>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</si>
  <si>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</si>
  <si>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</si>
  <si>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</si>
  <si>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</si>
  <si>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</si>
  <si>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</si>
  <si>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</si>
  <si>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</si>
  <si>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</si>
  <si>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</si>
  <si>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</si>
  <si>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</si>
  <si>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</si>
  <si>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</si>
  <si>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</si>
  <si>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</si>
  <si>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</si>
  <si>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</si>
  <si>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</si>
  <si>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</si>
  <si>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</si>
  <si>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</si>
  <si>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</si>
  <si>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</si>
  <si>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</si>
  <si>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</si>
  <si>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</si>
  <si>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</si>
  <si>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</si>
  <si>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</si>
  <si>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</si>
  <si>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</si>
  <si>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</si>
  <si>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</si>
  <si>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</si>
  <si>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</si>
  <si>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</si>
  <si>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</si>
  <si>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</si>
  <si>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</si>
  <si>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</si>
  <si>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</si>
  <si>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</si>
  <si>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</si>
  <si>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</si>
  <si>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</si>
  <si>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</si>
  <si>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</si>
  <si>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</si>
  <si>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</si>
  <si>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</si>
  <si>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</si>
  <si>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</si>
  <si>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</si>
  <si>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</si>
  <si>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</si>
  <si>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</si>
  <si>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</si>
  <si>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</si>
  <si>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</si>
  <si>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</si>
  <si>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</si>
  <si>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</si>
  <si>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</si>
  <si>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</si>
  <si>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</si>
  <si>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</si>
  <si>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</si>
  <si>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</si>
  <si>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</si>
  <si>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</si>
  <si>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</si>
  <si>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</si>
  <si>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</si>
  <si>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</si>
  <si>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</si>
  <si>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</si>
  <si>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</si>
  <si>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</si>
  <si>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</si>
  <si>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</si>
  <si>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</si>
  <si>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</si>
  <si>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</si>
  <si>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</si>
  <si>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</si>
  <si>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</si>
  <si>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</si>
  <si>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</si>
  <si>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</si>
  <si>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</si>
  <si>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</si>
  <si>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</si>
  <si>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</si>
  <si>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</si>
  <si>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</si>
  <si>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</si>
  <si>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</si>
  <si>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</si>
  <si>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</si>
  <si>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</si>
  <si>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</si>
  <si>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</si>
  <si>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</si>
  <si>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</si>
  <si>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</si>
  <si>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</si>
  <si>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</si>
  <si>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</si>
  <si>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</si>
  <si>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</si>
  <si>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</si>
  <si>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</si>
  <si>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</si>
  <si>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</si>
  <si>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</si>
  <si>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</si>
  <si>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</si>
  <si>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</si>
  <si>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</si>
  <si>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</si>
  <si>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</si>
  <si>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</si>
  <si>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</si>
  <si>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</si>
  <si>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</si>
  <si>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</si>
  <si>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</si>
  <si>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</si>
  <si>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</si>
  <si>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</si>
  <si>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</si>
  <si>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</si>
  <si>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</si>
  <si>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</si>
  <si>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</si>
  <si>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</si>
  <si>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</si>
  <si>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</si>
  <si>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</si>
  <si>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</si>
  <si>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</si>
  <si>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</si>
  <si>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</si>
  <si>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</si>
  <si>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</si>
  <si>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</si>
  <si>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</si>
  <si>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</si>
  <si>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</si>
  <si>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</si>
  <si>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</si>
  <si>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</si>
  <si>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</si>
  <si>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</si>
  <si>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</si>
  <si>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</si>
  <si>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</si>
  <si>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</si>
  <si>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</si>
  <si>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</si>
  <si>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</si>
  <si>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</si>
  <si>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</si>
  <si>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</si>
  <si>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</si>
  <si>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</si>
  <si>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</si>
  <si>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</si>
  <si>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</si>
  <si>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</si>
  <si>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</si>
  <si>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</si>
  <si>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</si>
  <si>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</si>
  <si>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</si>
  <si>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</si>
  <si>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</si>
  <si>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</si>
  <si>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</si>
  <si>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</si>
  <si>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</si>
  <si>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</si>
  <si>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</si>
  <si>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</si>
  <si>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</si>
  <si>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</si>
  <si>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</si>
  <si>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</si>
  <si>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</si>
  <si>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</si>
  <si>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</si>
  <si>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</si>
  <si>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</si>
  <si>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</si>
  <si>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</si>
  <si>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</si>
  <si>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</si>
  <si>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</si>
  <si>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</si>
  <si>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</si>
  <si>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</si>
  <si>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</si>
  <si>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</si>
  <si>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</si>
  <si>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</si>
  <si>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</si>
  <si>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</si>
  <si>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</si>
  <si>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</si>
  <si>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</si>
  <si>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</si>
  <si>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</si>
  <si>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</si>
  <si>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</si>
  <si>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</si>
  <si>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</si>
  <si>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</si>
  <si>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</si>
  <si>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</si>
  <si>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</si>
  <si>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</si>
  <si>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</si>
  <si>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</si>
  <si>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</si>
  <si>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</si>
  <si>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</si>
  <si>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</si>
  <si>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</si>
  <si>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</si>
  <si>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</si>
  <si>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</si>
  <si>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</si>
  <si>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</si>
  <si>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</si>
  <si>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</si>
  <si>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</si>
  <si>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</si>
  <si>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</si>
  <si>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</si>
  <si>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</si>
  <si>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</si>
  <si>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</si>
  <si>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</si>
  <si>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</si>
  <si>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</si>
  <si>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</si>
  <si>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</si>
  <si>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</si>
  <si>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</si>
  <si>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</si>
  <si>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</si>
  <si>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</si>
  <si>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</si>
  <si>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</si>
  <si>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</si>
  <si>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</si>
  <si>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</si>
  <si>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</si>
  <si>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</si>
  <si>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</si>
  <si>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</si>
  <si>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</si>
  <si>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</si>
  <si>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</si>
  <si>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</si>
  <si>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</si>
  <si>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</si>
  <si>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</si>
  <si>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</si>
  <si>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</si>
  <si>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</si>
  <si>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</si>
  <si>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</si>
  <si>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</si>
  <si>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</si>
  <si>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</si>
  <si>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</si>
  <si>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</si>
  <si>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</si>
  <si>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</si>
  <si>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</si>
  <si>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</si>
  <si>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</si>
  <si>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</si>
  <si>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</si>
  <si>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</si>
  <si>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</si>
  <si>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</si>
  <si>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</si>
  <si>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</si>
  <si>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</si>
  <si>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</si>
  <si>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</si>
  <si>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</si>
  <si>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</si>
  <si>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</si>
  <si>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</si>
  <si>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</si>
  <si>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</si>
  <si>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</si>
  <si>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</si>
  <si>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</si>
  <si>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</si>
  <si>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</si>
  <si>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</si>
  <si>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</si>
  <si>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</si>
  <si>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</si>
  <si>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</si>
  <si>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</si>
  <si>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</si>
  <si>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</si>
  <si>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</si>
  <si>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</si>
  <si>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</si>
  <si>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</si>
  <si>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</si>
  <si>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</si>
  <si>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</si>
  <si>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</si>
  <si>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</si>
  <si>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</si>
  <si>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</si>
  <si>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</si>
  <si>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</si>
  <si>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</si>
  <si>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</si>
  <si>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</si>
  <si>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</si>
  <si>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</si>
  <si>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</si>
  <si>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</si>
  <si>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</si>
  <si>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</si>
  <si>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</si>
  <si>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</si>
  <si>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</si>
  <si>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</si>
  <si>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</si>
  <si>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</si>
  <si>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</si>
  <si>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</si>
  <si>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</si>
  <si>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</si>
  <si>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</si>
  <si>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</si>
  <si>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</si>
  <si>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</si>
  <si>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</si>
  <si>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</si>
  <si>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</si>
  <si>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</si>
  <si>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</si>
  <si>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</si>
  <si>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</si>
  <si>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</si>
  <si>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</si>
  <si>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</si>
  <si>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</si>
  <si>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</si>
  <si>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</si>
  <si>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</si>
  <si>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</si>
  <si>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</si>
  <si>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</si>
  <si>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</si>
  <si>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</si>
  <si>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</si>
  <si>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</si>
  <si>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</si>
  <si>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</si>
  <si>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</si>
  <si>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</si>
  <si>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</si>
  <si>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</si>
  <si>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</si>
  <si>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</si>
  <si>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</si>
  <si>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</si>
  <si>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</si>
  <si>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</si>
  <si>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</si>
  <si>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</si>
  <si>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</si>
  <si>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</si>
  <si>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</si>
  <si>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</si>
  <si>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</si>
  <si>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</si>
  <si>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</si>
  <si>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</si>
  <si>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</si>
  <si>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</si>
  <si>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</si>
  <si>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</si>
  <si>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</si>
  <si>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</si>
  <si>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</si>
  <si>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</si>
  <si>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</si>
  <si>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</si>
  <si>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</si>
  <si>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</si>
  <si>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</si>
  <si>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</si>
  <si>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</si>
  <si>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</si>
  <si>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</si>
  <si>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</si>
  <si>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</si>
  <si>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</si>
  <si>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</si>
  <si>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</si>
  <si>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</si>
  <si>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</si>
  <si>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</si>
  <si>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</si>
  <si>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</si>
  <si>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</si>
  <si>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</si>
  <si>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</si>
  <si>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</si>
  <si>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</si>
  <si>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</si>
  <si>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</si>
  <si>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</si>
  <si>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</si>
  <si>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</si>
  <si>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</si>
  <si>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</si>
  <si>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</si>
  <si>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</si>
  <si>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</si>
  <si>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</si>
  <si>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</si>
  <si>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</si>
  <si>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</si>
  <si>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</si>
  <si>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</si>
  <si>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</si>
  <si>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</si>
  <si>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</si>
  <si>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</si>
  <si>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</si>
  <si>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</si>
  <si>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</si>
  <si>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</si>
  <si>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</si>
  <si>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</si>
  <si>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</si>
  <si>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</si>
  <si>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</si>
  <si>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</si>
  <si>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</si>
  <si>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</si>
  <si>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</si>
  <si>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</si>
  <si>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</si>
  <si>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</si>
  <si>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</si>
  <si>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</si>
  <si>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</si>
  <si>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</si>
  <si>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</si>
  <si>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</si>
  <si>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</si>
  <si>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</si>
  <si>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</si>
  <si>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</si>
  <si>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</si>
  <si>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</si>
  <si>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</si>
  <si>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</si>
  <si>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</si>
  <si>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</si>
  <si>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</si>
  <si>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</si>
  <si>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</si>
  <si>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</si>
  <si>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</si>
  <si>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</si>
  <si>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</si>
  <si>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</si>
  <si>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</si>
  <si>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</si>
  <si>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</si>
  <si>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</si>
  <si>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</si>
  <si>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</si>
  <si>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</si>
  <si>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</si>
  <si>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</si>
  <si>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</si>
  <si>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</si>
  <si>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</si>
  <si>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</si>
  <si>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</si>
  <si>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</si>
  <si>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</si>
  <si>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</si>
  <si>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</si>
  <si>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</si>
  <si>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</si>
  <si>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</si>
  <si>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</si>
  <si>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</si>
  <si>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</si>
  <si>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</si>
  <si>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</si>
  <si>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</si>
  <si>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</si>
  <si>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</si>
  <si>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</si>
  <si>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</si>
  <si>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</si>
  <si>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</si>
  <si>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</si>
  <si>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</si>
  <si>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</si>
  <si>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</si>
  <si>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</si>
  <si>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</si>
  <si>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</si>
  <si>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</si>
  <si>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</si>
  <si>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</si>
  <si>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</si>
  <si>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</si>
  <si>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</si>
  <si>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</si>
  <si>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</si>
  <si>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</si>
  <si>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</si>
  <si>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</si>
  <si>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</si>
  <si>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</si>
  <si>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</si>
  <si>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</si>
  <si>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</si>
  <si>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</si>
  <si>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</si>
  <si>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</si>
  <si>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</si>
  <si>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</si>
  <si>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</si>
  <si>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</si>
  <si>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</si>
  <si>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</si>
  <si>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</si>
  <si>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</si>
  <si>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</si>
  <si>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</si>
  <si>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</si>
  <si>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</si>
  <si>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</si>
  <si>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</si>
  <si>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</si>
  <si>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</si>
  <si>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</si>
  <si>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</si>
  <si>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</si>
  <si>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</si>
  <si>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</si>
  <si>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</si>
  <si>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</si>
  <si>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</si>
  <si>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</si>
  <si>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</si>
  <si>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</si>
  <si>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</si>
  <si>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</si>
  <si>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</si>
  <si>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</si>
  <si>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</si>
  <si>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</si>
  <si>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</si>
  <si>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</si>
  <si>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</si>
  <si>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</si>
  <si>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</si>
  <si>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</si>
  <si>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</si>
  <si>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</si>
  <si>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</si>
  <si>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</si>
  <si>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</si>
  <si>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</si>
  <si>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</si>
  <si>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</si>
  <si>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</si>
  <si>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</si>
  <si>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</si>
  <si>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</si>
  <si>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</si>
  <si>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</si>
  <si>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</si>
  <si>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</si>
  <si>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</si>
  <si>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</si>
  <si>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</si>
  <si>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</si>
  <si>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</si>
  <si>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</si>
  <si>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</si>
  <si>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</si>
  <si>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</si>
  <si>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</si>
  <si>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</si>
  <si>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</si>
  <si>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</si>
  <si>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</si>
  <si>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</si>
  <si>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</si>
  <si>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</si>
  <si>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</si>
  <si>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</si>
  <si>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</si>
  <si>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</si>
  <si>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</si>
  <si>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</si>
  <si>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</si>
  <si>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</si>
  <si>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</si>
  <si>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</si>
  <si>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</si>
  <si>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</si>
  <si>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</si>
  <si>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</si>
  <si>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</si>
  <si>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</si>
  <si>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</si>
  <si>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</si>
  <si>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</si>
  <si>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</si>
  <si>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</si>
  <si>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</si>
  <si>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</si>
  <si>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</si>
  <si>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</si>
  <si>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</si>
  <si>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</si>
  <si>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</si>
  <si>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</si>
  <si>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</si>
  <si>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</si>
  <si>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</si>
  <si>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</si>
  <si>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</si>
  <si>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</si>
  <si>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</si>
  <si>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</si>
  <si>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</si>
  <si>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</si>
  <si>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</si>
  <si>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</si>
  <si>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</si>
  <si>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</si>
  <si>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</si>
  <si>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</si>
  <si>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</si>
  <si>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</si>
  <si>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</si>
  <si>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</si>
  <si>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</si>
  <si>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</si>
  <si>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</si>
  <si>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</si>
  <si>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</si>
  <si>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</si>
  <si>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</si>
  <si>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</si>
  <si>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</si>
  <si>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</si>
  <si>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</si>
  <si>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</si>
  <si>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</si>
  <si>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</si>
  <si>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</si>
  <si>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</si>
  <si>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</si>
  <si>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</si>
  <si>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</si>
  <si>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</si>
  <si>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</si>
  <si>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</si>
  <si>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</si>
  <si>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</si>
  <si>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</si>
  <si>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</si>
  <si>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</si>
  <si>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</si>
  <si>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</si>
  <si>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</si>
  <si>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</si>
  <si>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</si>
  <si>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</si>
  <si>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</si>
  <si>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</si>
  <si>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</si>
  <si>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</si>
  <si>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</si>
  <si>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</si>
  <si>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</si>
  <si>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</si>
  <si>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</si>
  <si>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</si>
  <si>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</si>
  <si>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</si>
  <si>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</si>
  <si>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</si>
  <si>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</si>
  <si>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</si>
  <si>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</si>
  <si>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</si>
  <si>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</si>
  <si>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</si>
  <si>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</si>
  <si>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</si>
  <si>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</si>
  <si>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</si>
  <si>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</si>
  <si>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</si>
  <si>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</si>
  <si>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</si>
  <si>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</si>
  <si>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</si>
  <si>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</si>
  <si>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</si>
  <si>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</si>
  <si>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</si>
  <si>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</si>
  <si>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</si>
  <si>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</si>
  <si>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</si>
  <si>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</si>
  <si>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</si>
  <si>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</si>
  <si>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</si>
  <si>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</si>
  <si>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</si>
  <si>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</si>
  <si>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</si>
  <si>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</si>
  <si>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</si>
  <si>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</si>
  <si>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</si>
  <si>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</si>
  <si>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</si>
  <si>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</si>
  <si>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</si>
  <si>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</si>
  <si>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</si>
  <si>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</si>
  <si>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</si>
  <si>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</si>
  <si>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</si>
  <si>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</si>
  <si>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</si>
  <si>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</si>
  <si>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</si>
  <si>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</si>
  <si>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</si>
  <si>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</si>
  <si>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</si>
  <si>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</si>
  <si>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</si>
  <si>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</si>
  <si>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</si>
  <si>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</si>
  <si>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</si>
  <si>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</si>
  <si>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</si>
  <si>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</si>
  <si>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</si>
  <si>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</si>
  <si>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</si>
  <si>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</si>
  <si>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</si>
  <si>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</si>
  <si>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</si>
  <si>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</si>
  <si>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</si>
  <si>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</si>
  <si>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</si>
  <si>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</si>
  <si>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</si>
  <si>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</si>
  <si>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</si>
  <si>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</si>
  <si>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</si>
  <si>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</si>
  <si>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</si>
  <si>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</si>
  <si>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</si>
  <si>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</si>
  <si>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</si>
  <si>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</si>
  <si>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</si>
  <si>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</si>
  <si>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</si>
  <si>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</si>
  <si>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</si>
  <si>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</si>
  <si>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</si>
  <si>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</si>
  <si>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</si>
  <si>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</si>
  <si>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</si>
  <si>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</si>
  <si>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</si>
  <si>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</si>
  <si>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</si>
  <si>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</si>
  <si>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</si>
  <si>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</si>
  <si>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</si>
  <si>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</si>
  <si>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</si>
  <si>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</si>
  <si>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</si>
  <si>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</si>
  <si>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</si>
  <si>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</si>
  <si>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</si>
  <si>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</si>
  <si>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</si>
  <si>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</si>
  <si>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</si>
  <si>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</si>
  <si>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</si>
  <si>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</si>
  <si>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</si>
  <si>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</si>
  <si>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</si>
  <si>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</si>
  <si>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</si>
  <si>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</si>
  <si>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</si>
  <si>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</si>
  <si>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</si>
  <si>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</si>
  <si>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</si>
  <si>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</si>
  <si>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</si>
  <si>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</si>
  <si>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</si>
  <si>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</si>
  <si>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</si>
  <si>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</si>
  <si>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</si>
  <si>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</si>
  <si>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</si>
  <si>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</si>
  <si>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</si>
  <si>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</si>
  <si>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</si>
  <si>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</si>
  <si>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</si>
  <si>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</si>
  <si>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</si>
  <si>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</si>
  <si>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</si>
  <si>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</si>
  <si>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</si>
  <si>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</si>
  <si>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</si>
  <si>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</si>
  <si>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</si>
  <si>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</si>
  <si>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</si>
  <si>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</si>
  <si>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</si>
  <si>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</si>
  <si>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</si>
  <si>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</si>
  <si>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</si>
  <si>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</si>
  <si>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</si>
  <si>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</si>
  <si>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</si>
  <si>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</si>
  <si>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</si>
  <si>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</si>
  <si>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</si>
  <si>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</si>
  <si>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</si>
  <si>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</si>
  <si>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</si>
  <si>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</si>
  <si>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</si>
  <si>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</si>
  <si>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</si>
  <si>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</si>
  <si>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</si>
  <si>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</si>
  <si>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</si>
  <si>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</si>
  <si>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</si>
  <si>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</si>
  <si>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</si>
  <si>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</si>
  <si>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</si>
  <si>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</si>
  <si>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</si>
  <si>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</si>
  <si>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</si>
  <si>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</si>
  <si>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</si>
  <si>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</si>
  <si>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</si>
  <si>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</si>
  <si>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</si>
  <si>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</si>
  <si>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</si>
  <si>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</si>
  <si>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</si>
  <si>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</si>
  <si>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</si>
  <si>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</si>
  <si>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</si>
  <si>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</si>
  <si>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</si>
  <si>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</si>
  <si>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</si>
  <si>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</si>
  <si>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</si>
  <si>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</si>
  <si>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</si>
  <si>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</si>
  <si>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</si>
  <si>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</si>
  <si>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</si>
  <si>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</si>
  <si>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</si>
  <si>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</si>
  <si>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</si>
  <si>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</si>
  <si>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</si>
  <si>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</si>
  <si>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</si>
  <si>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</si>
  <si>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</si>
  <si>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</si>
  <si>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</si>
  <si>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</si>
  <si>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</si>
  <si>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</si>
  <si>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</si>
  <si>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</si>
  <si>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</si>
  <si>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</si>
  <si>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</si>
  <si>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</si>
  <si>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</si>
  <si>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</si>
  <si>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</si>
  <si>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</si>
  <si>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</si>
  <si>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</si>
  <si>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</si>
  <si>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</si>
  <si>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</si>
  <si>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</si>
  <si>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</si>
  <si>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</si>
  <si>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</si>
  <si>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</si>
  <si>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</si>
  <si>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</si>
  <si>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</si>
  <si>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</si>
  <si>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</si>
  <si>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</si>
  <si>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</si>
  <si>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</si>
  <si>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</si>
  <si>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</si>
  <si>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</si>
  <si>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</si>
  <si>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</si>
  <si>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</si>
  <si>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</si>
  <si>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</si>
  <si>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</si>
  <si>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</si>
  <si>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</si>
  <si>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</si>
  <si>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</si>
  <si>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</si>
  <si>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</si>
  <si>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</si>
  <si>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</si>
  <si>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</si>
  <si>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</si>
  <si>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</si>
  <si>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</si>
  <si>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</si>
  <si>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</si>
  <si>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</si>
  <si>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</si>
  <si>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</si>
  <si>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</si>
  <si>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</si>
  <si>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</si>
  <si>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</si>
  <si>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</si>
  <si>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</si>
  <si>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</si>
  <si>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</si>
  <si>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</si>
  <si>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</si>
  <si>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</si>
  <si>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</si>
  <si>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</si>
  <si>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</si>
  <si>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</si>
  <si>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</si>
  <si>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</si>
  <si>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</si>
  <si>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</si>
  <si>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</si>
  <si>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</si>
  <si>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</si>
  <si>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</si>
  <si>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</si>
  <si>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</si>
  <si>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</si>
  <si>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</si>
  <si>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</si>
  <si>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</si>
  <si>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</si>
  <si>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</si>
  <si>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</si>
  <si>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</si>
  <si>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</si>
  <si>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</si>
  <si>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</si>
  <si>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</si>
  <si>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</si>
  <si>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</si>
  <si>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</si>
  <si>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</si>
  <si>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</si>
  <si>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</si>
  <si>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</si>
  <si>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</si>
  <si>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</si>
  <si>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</si>
  <si>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</si>
  <si>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</si>
  <si>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</si>
  <si>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</si>
  <si>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</si>
  <si>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</si>
  <si>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</si>
  <si>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</si>
  <si>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</si>
  <si>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</si>
  <si>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</si>
  <si>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</si>
  <si>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</si>
  <si>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</si>
  <si>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</si>
  <si>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</si>
  <si>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</si>
  <si>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</si>
  <si>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</si>
  <si>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</si>
  <si>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</si>
  <si>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</si>
  <si>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</si>
  <si>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</si>
  <si>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</si>
  <si>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</si>
  <si>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</si>
  <si>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</si>
  <si>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</si>
  <si>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</si>
  <si>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</si>
  <si>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</si>
  <si>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</si>
  <si>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</si>
  <si>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</si>
  <si>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</si>
  <si>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</si>
  <si>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</si>
  <si>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</si>
  <si>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</si>
  <si>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</si>
  <si>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</si>
  <si>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</si>
  <si>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</si>
  <si>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</si>
  <si>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</si>
  <si>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</si>
  <si>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</si>
  <si>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</si>
  <si>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</si>
  <si>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</si>
  <si>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</si>
  <si>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</si>
  <si>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</si>
  <si>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</si>
  <si>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</si>
  <si>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</si>
  <si>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</si>
  <si>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</si>
  <si>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</si>
  <si>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</si>
  <si>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</si>
  <si>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</si>
  <si>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</si>
  <si>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</si>
  <si>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</si>
  <si>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</si>
  <si>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</si>
  <si>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</si>
  <si>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</si>
  <si>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</si>
  <si>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</si>
  <si>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</si>
  <si>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</si>
  <si>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</si>
  <si>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</si>
  <si>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</si>
  <si>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</si>
  <si>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</si>
  <si>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</si>
  <si>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</si>
  <si>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</si>
  <si>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</si>
  <si>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</si>
  <si>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</si>
  <si>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</si>
  <si>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</si>
  <si>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</si>
  <si>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</si>
  <si>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</si>
  <si>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</si>
  <si>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</si>
  <si>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</si>
  <si>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</si>
  <si>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</si>
  <si>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</si>
  <si>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</si>
  <si>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</si>
  <si>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</si>
  <si>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</si>
  <si>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</si>
  <si>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</si>
  <si>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</si>
  <si>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</si>
  <si>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</si>
  <si>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</si>
  <si>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</si>
  <si>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</si>
  <si>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</si>
  <si>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</si>
  <si>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</si>
  <si>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</si>
  <si>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</si>
  <si>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</si>
  <si>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</si>
  <si>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</si>
  <si>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</si>
  <si>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</si>
  <si>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</si>
  <si>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</si>
  <si>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</si>
  <si>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</si>
  <si>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</si>
  <si>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</si>
  <si>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</si>
  <si>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</si>
  <si>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</si>
  <si>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</si>
  <si>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</si>
  <si>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</si>
  <si>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</si>
  <si>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</si>
  <si>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</si>
  <si>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</si>
  <si>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</si>
  <si>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</si>
  <si>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</si>
  <si>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</si>
  <si>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</si>
  <si>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</si>
  <si>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</si>
  <si>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</si>
  <si>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</si>
  <si>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</si>
  <si>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</si>
  <si>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</si>
  <si>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</si>
  <si>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</si>
  <si>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</si>
  <si>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</si>
  <si>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</si>
  <si>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</si>
  <si>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</si>
  <si>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</si>
  <si>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</si>
  <si>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</si>
  <si>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</si>
  <si>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</si>
  <si>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</si>
  <si>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</si>
  <si>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</si>
  <si>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</si>
  <si>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</si>
  <si>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</si>
  <si>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</si>
  <si>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</si>
  <si>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</si>
  <si>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</si>
  <si>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</si>
  <si>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</si>
  <si>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</si>
  <si>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</si>
  <si>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</si>
  <si>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</si>
  <si>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</si>
  <si>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</si>
  <si>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</si>
  <si>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</si>
  <si>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</si>
  <si>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</si>
  <si>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</si>
  <si>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</si>
  <si>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 xml:space="preserve">2025-11-26 09:09:45
</t>
  </si>
  <si>
    <t>PCM-20251126-00000605</t>
  </si>
  <si>
    <t xml:space="preserve">2025-11-26 08:51:02
</t>
  </si>
  <si>
    <t xml:space="preserve">PCM-20251126-00000602
</t>
  </si>
  <si>
    <t xml:space="preserve">2025-11-26 08:47:47
</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</si>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</sst>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324.45126550926216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45987.399691435188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45987.399691435188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45987.399691435188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45987.399691435188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45987.399691435188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45987.399691435188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45987.399691435188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45987.399691435188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45987.399691435188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45987.399691435188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45987.399691435188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45987.399691435188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45987.399691435188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45987.399691435188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45987.399691435188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45987.399691435188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45987.399691435188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45987.399691435188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45987.399691435188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45987.399691435188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45987.399691435188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45987.399691435188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45987.399691435188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45987.399691435188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45987.399691435188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45987.399691435188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45987.399691435188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45987.399691435188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45987.399691435188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45987.399691435188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45987.399691435188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45987.399691435188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45987.399691435188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45987.399691435188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45987.399691435188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45987.399691435188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45987.399691435188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45987.399691435188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45987.399691435188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45987.399691435188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45987.399691435188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45987.399691435188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45987.399691435188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45987.399691435188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45987.399691435188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45987.399691435188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45987.399691435188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45987.399691435188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45987.399691435188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45987.399691435188</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45987.399691435188</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45987.399691435188</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39C81248-A587-4B38-A475-D11EF6B63ED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A6" sqref="A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162.39985347222682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3.0122724537068279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c r="F5" s="100">
        <v>45987.395324074074</v>
      </c>
      <c r="G5" s="101">
        <f ca="1">IFERROR(NOW()-F5,"-")</f>
        <v>4.3673611144185998E-3</v>
      </c>
      <c r="H5" s="147" t="s">
        <v>39108</v>
      </c>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v>1</v>
      </c>
      <c r="D6" s="18" t="s">
        <v>27907</v>
      </c>
      <c r="E6" s="99"/>
      <c r="F6" s="100"/>
      <c r="G6" s="101">
        <f ca="1">IFERROR(NOW()-F6,"-")</f>
        <v>45987.399691435188</v>
      </c>
      <c r="H6" s="147" t="s">
        <v>39109</v>
      </c>
      <c r="I6" s="18" t="str">
        <f>IFERROR(VLOOKUP(D6,DB!A:F,6,0),"")</f>
        <v>SCECO-Rental-Genset</v>
      </c>
      <c r="J6" s="18" t="str">
        <f>IFERROR(VLOOKUP(D6,DB!A:G,7,0),"")</f>
        <v>In progress</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39110</v>
      </c>
      <c r="B7" s="18" t="str">
        <f>IFERROR(VLOOKUP(D7,DB!A:K,11,0),"")</f>
        <v>R2</v>
      </c>
      <c r="C7" s="18"/>
      <c r="D7" s="18" t="s">
        <v>8296</v>
      </c>
      <c r="E7" s="99"/>
      <c r="F7" s="100">
        <v>45987.386134259257</v>
      </c>
      <c r="G7" s="101">
        <f ca="1">IFERROR(NOW()-F7,"-")</f>
        <v>1.3557175931055099E-2</v>
      </c>
      <c r="H7" s="147" t="s">
        <v>39111</v>
      </c>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8" t="s">
        <v>39112</v>
      </c>
      <c r="B8" s="18" t="str">
        <f>IFERROR(VLOOKUP(D8,DB!A:K,11,0),"")</f>
        <v>R2</v>
      </c>
      <c r="C8" s="18"/>
      <c r="D8" s="18" t="s">
        <v>20823</v>
      </c>
      <c r="E8" s="99"/>
      <c r="F8" s="100">
        <v>45987.379467592589</v>
      </c>
      <c r="G8" s="101">
        <f ca="1">IFERROR(NOW()-F8,"-")</f>
        <v>2.0223842599079944E-2</v>
      </c>
      <c r="H8" s="147" t="s">
        <v>39113</v>
      </c>
      <c r="I8" s="18" t="str">
        <f>IFERROR(VLOOKUP(D8,DB!A:F,6,0),"")</f>
        <v>SCECO</v>
      </c>
      <c r="J8" s="18" t="str">
        <f>IFERROR(VLOOKUP(D8,DB!A:G,7,0),"")</f>
        <v>Vandalized+Vandalized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45987.399691435188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45987.399691435188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45987.399691435188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45987.399691435188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45987.399691435188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45987.399691435188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45987.399691435188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45987.399691435188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45987.399691435188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45987.399691435188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45987.399691435188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45987.399691435188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45987.399691435188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45987.399691435188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45987.399691435188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45987.399691435188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45987.399691435188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45987.399691435188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45987.399691435188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45987.399691435188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45987.399691435188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45987.399691435188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45987.399691435188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45987.399691435188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45987.399691435188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45987.399691435188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45987.399691435188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45987.399691435188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45987.399691435188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45987.399691435188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45987.399691435188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45987.399691435188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45987.399691435188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45987.399691435188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45987.399691435188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45987.399691435188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45987.399691435188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45987.399691435188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45987.399691435188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45987.399691435188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45987.399691435188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45987.399691435188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45987.399691435188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45987.399691435188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45987.399691435188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45987.399691435188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45987.399691435188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45987.399691435188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45987.399691435188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45987.399691435188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45987.399691435188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45987.399691435188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45987.399691435188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45987.399691435188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45987.399691435188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45987.399691435188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45987.399691435188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45987.399691435188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45987.399691435188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45987.399691435188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45987.399691435188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45987.399691435188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45987.399691435188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45987.399691435188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45987.399691435188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45987.399691435188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45987.399691435188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45987.399691435188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45987.399691435188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45987.399691435188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45987.399691435188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45987.399691435188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45987.399691435188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45987.399691435188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45987.399691435188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45987.399691435188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45987.399691435188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45987.399691435188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45987.399691435188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45987.399691435188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45987.399691435188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45987.399691435188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45987.399691435188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45987.399691435188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45987.399691435188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45987.399691435188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45987.399691435188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45987.399691435188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45987.399691435188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45987.399691435188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45987.399691435188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45987.399691435188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45987.399691435188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45987.399691435188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45987.399691435188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45987.399691435188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45987.399691435188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45987.399691435188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45987.399691435188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45987.399691435188</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45987.399691435188</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45987.399691435188</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45987.399691435188</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45987.399691435188</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row r="113" spans="1:88" ht="31.5" customHeight="1">
      <c r="A113" s="98"/>
      <c r="B113" s="18" t="str">
        <f>IFERROR(VLOOKUP(D113,DB!A:K,11,0),"")</f>
        <v/>
      </c>
      <c r="C113" s="18"/>
      <c r="D113" s="18"/>
      <c r="E113" s="99"/>
      <c r="F113" s="100"/>
      <c r="G113" s="101">
        <f ca="1">IFERROR(NOW()-F113,"-")</f>
        <v>45987.399691435188</v>
      </c>
      <c r="H113" s="100"/>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45987.399691435188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45987.399691435188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45987.399691435188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45987.399691435188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45987.399691435188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45987.399691435188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45987.399691435188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45987.399691435188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45987.399691435188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45987.399691435188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45987.399691435188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45987.399691435188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45987.399691435188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45987.399691435188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45987.399691435188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45987.399691435188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45987.399691435188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45987.399691435188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45987.399691435188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45987.399691435188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45987.399691435188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45987.399691435188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45987.399691435188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45987.399691435188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45987.399691435188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45987.399691435188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45987.399691435188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45987.399691435188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45987.399691435188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45987.399691435188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45987.399691435188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45987.399691435188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45987.399691435188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45987.399691435188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45987.399691435188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45987.399691435188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45987.399691435188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45987.399691435188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45987.399691435188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45987.399691435188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45987.399691435188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45987.399691435188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45987.399691435188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45987.399691435188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45987.399691435188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45987.399691435188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45987.399691435188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45987.399691435188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45987.399691435188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45987.399691435188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45987.399691435188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45987.399691435188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45987.399691435188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45987.399691435188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45987.399691435188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45987.399691435188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45987.399691435188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45987.399691435188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45987.399691435188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45987.399691435188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45987.399691435188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45987.399691435188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45987.399691435188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45987.399691435188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45987.399691435188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45987.399691435188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45987.399691435188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45987.399691435188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45987.399691435188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45987.399691435188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45987.399691435188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45987.399691435188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45987.399691435188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45987.399691435188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45987.399691435188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45987.399691435188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45987.399691435188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45987.399691435188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45987.399691435188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45987.399691435188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45987.399691435188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45987.399691435188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45987.399691435188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45987.399691435188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45987.399691435188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45987.399691435188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45987.399691435188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45987.399691435188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45987.399691435188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45987.399691435188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45987.399691435188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45987.399691435188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45987.399691435188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45987.399691435188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45987.399691435188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45987.399691435188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45987.399691435188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45987.399691435188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45987.399691435188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45987.399691435188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45987.399691435188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45987.399691435188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45987.399691435188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45987.399691435188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45987.399691435188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45987.399691435188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45987.399691435188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45987.399691435188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45987.399691435188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45987.399691435188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45987.399691435188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45987.399691435188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45987.399691435188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45987.399691435188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45987.399691435188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45987.399691435188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45987.399691435188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45987.399691435188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45987.399691435188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45987.399691435188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45987.399691435188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45987.399691435188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45987.399691435188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45987.399691435188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45987.399691435188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45987.399691435188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45987.399691435188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45987.399691435188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45987.399691435188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45987.399691435188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45987.399691435188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45987.399691435188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45987.399691435188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45987.399691435188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45987.399691435188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45987.399691435188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45987.399691435188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45987.399691435188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45987.399691435188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45987.399691435188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45987.399691435188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45987.399691435188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45987.399691435188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45987.399691435188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45987.399691435188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45987.399691435188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45987.399691435188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45987.399691435188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45987.399691435188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45987.399691435188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45987.399691435188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45987.399691435188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45987.399691435188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45987.399691435188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45987.399691435188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45987.399691435188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45987.399691435188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45987.399691435188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45987.399691435188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45987.399691435188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45987.399691435188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45987.399691435188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45987.399691435188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45987.399691435188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45987.399691435188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45987.399691435188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45987.399691435188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45987.399691435188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45987.399691435188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45987.399691435188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45987.399691435188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45987.399691435188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45987.399691435188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45987.399691435188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45987.399691435188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45987.399691435188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45987.399691435188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45987.399691435188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45987.399691435188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45987.399691435188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45987.399691435188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45987.399691435188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45987.399691435188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45987.399691435188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45987.399691435188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45987.399691435188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45987.399691435188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45987.399691435188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45987.399691435188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45987.399691435188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45987.399691435188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45987.399691435188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45987.399691435188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45987.399691435188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45987.399691435188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45987.399691435188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45987.399691435188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45987.399691435188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45987.399691435188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45987.399691435188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45987.399691435188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45987.399691435188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45987.399691435188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45987.399691435188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45987.399691435188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45987.399691435188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45987.399691435188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45987.399691435188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45987.399691435188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45987.399691435188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45987.399691435188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45987.399691435188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45987.399691435188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45987.399691435188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45987.399691435188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45987.399691435188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45987.399691435188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45987.399691435188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45987.399691435188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45987.399691435188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45987.399691435188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45987.399691435188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45987.399691435188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45987.399691435188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45987.399691435188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45987.399691435188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45987.399691435188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45987.399691435188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45987.399691435188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45987.399691435188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45987.399691435188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45987.399691435188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45987.399691435188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45987.399691435188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45987.399691435188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45987.399691435188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45987.399691435188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45987.399691435188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45987.399691435188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45987.399691435188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45987.399691435188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45987.399691435188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45987.399691435188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45987.399691435188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45987.399691435188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45987.399691435188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45987.399691435188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45987.399691435188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45987.399691435188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45987.399691435188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45987.399691435188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45987.399691435188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45987.399691435188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45987.399691435188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45987.399691435188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45987.399691435188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45987.399691435188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45987.399691435188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45987.399691435188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45987.399691435188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45987.399691435188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45987.399691435188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45987.399691435188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45987.399691435188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45987.399691435188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45987.399691435188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45987.399691435188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45987.399691435188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45987.399691435188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45987.399691435188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45987.399691435188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45987.399691435188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45987.399691435188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45987.399691435188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45987.399691435188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45987.399691435188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45987.399691435188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45987.399691435188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45987.399691435188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45987.399691435188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45987.399691435188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45987.399691435188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45987.399691435188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45987.399691435188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45987.399691435188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45987.399691435188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45987.399691435188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45987.399691435188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45987.399691435188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45987.399691435188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45987.399691435188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45987.399691435188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45987.399691435188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45987.399691435188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45987.399691435188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45987.399691435188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45987.399691435188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45987.399691435188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45987.399691435188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45987.399691435188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45987.399691435188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45987.399691435188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45987.399691435188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45987.399691435188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45987.399691435188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45987.399691435188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45987.399691435188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45987.399691435188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45987.399691435188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45987.399691435188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45987.399691435188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45987.399691435188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45987.399691435188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45987.399691435188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45987.399691435188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45987.399691435188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45987.399691435188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45987.399691435188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45987.399691435188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45987.399691435188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45987.399691435188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45987.399691435188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45987.399691435188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45987.399691435188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45987.399691435188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45987.399691435188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45987.399691435188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45987.399691435188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45987.399691435188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45987.399691435188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45987.399691435188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45987.399691435188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45987.399691435188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45987.399691435188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45987.399691435188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45987.399691435188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45987.399691435188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45987.399691435188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45987.399691435188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45987.399691435188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45987.399691435188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45987.399691435188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45987.399691435188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45987.399691435188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45987.399691435188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45987.399691435188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45987.399691435188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45987.399691435188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45987.399691435188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45987.399691435188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45987.399691435188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45987.399691435188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45987.399691435188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45987.399691435188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45987.399691435188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45987.399691435188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45987.399691435188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45987.399691435188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45987.399691435188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45987.399691435188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45987.399691435188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45987.399691435188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45987.399691435188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45987.399691435188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45987.399691435188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45987.399691435188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45987.399691435188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45987.399691435188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45987.399691435188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45987.399691435188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45987.399691435188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45987.399691435188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45987.399691435188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45987.399691435188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45987.399691435188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45987.399691435188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45987.399691435188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45987.399691435188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45987.399691435188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45987.399691435188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45987.399691435188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45987.399691435188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45987.399691435188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45987.399691435188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45987.399691435188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45987.399691435188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45987.399691435188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45987.399691435188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45987.399691435188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45987.399691435188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45987.399691435188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45987.399691435188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45987.399691435188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45987.399691435188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45987.399691435188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45987.399691435188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45987.399691435188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45987.399691435188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45987.399691435188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45987.399691435188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45987.399691435188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45987.399691435188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45987.399691435188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45987.399691435188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45987.399691435188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45987.399691435188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45987.399691435188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45987.399691435188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45987.399691435188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45987.399691435188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45987.399691435188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45987.399691435188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45987.399691435188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45987.399691435188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45987.399691435188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45987.399691435188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45987.399691435188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45987.399691435188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45987.399691435188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45987.399691435188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45987.399691435188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45987.399691435188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45987.399691435188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45987.399691435188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45987.399691435188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45987.399691435188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45987.399691435188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45987.399691435188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45987.399691435188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45987.399691435188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45987.399691435188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45987.399691435188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45987.399691435188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45987.399691435188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45987.399691435188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45987.399691435188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45987.399691435188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45987.399691435188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45987.399691435188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45987.399691435188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45987.399691435188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45987.399691435188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45987.399691435188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45987.399691435188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45987.399691435188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45987.399691435188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45987.399691435188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45987.399691435188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45987.399691435188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45987.399691435188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45987.399691435188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45987.399691435188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45987.399691435188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45987.399691435188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45987.399691435188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45987.399691435188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45987.399691435188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45987.399691435188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45987.399691435188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45987.399691435188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45987.399691435188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45987.399691435188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45987.399691435188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45987.399691435188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45987.399691435188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45987.399691435188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45987.399691435188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45987.399691435188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45987.399691435188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45987.399691435188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45987.399691435188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45987.399691435188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45987.399691435188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45987.399691435188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45987.399691435188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45987.399691435188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45987.399691435188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45987.399691435188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45987.399691435188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45987.399691435188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45987.399691435188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45987.399691435188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45987.399691435188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45987.399691435188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45987.399691435188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45987.399691435188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45987.399691435188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45987.399691435188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45987.399691435188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45987.399691435188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45987.399691435188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45987.399691435188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45987.399691435188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45987.399691435188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45987.399691435188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45987.399691435188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45987.399691435188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45987.399691435188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45987.399691435188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45987.399691435188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45987.399691435188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45987.399691435188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45987.399691435188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45987.399691435188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45987.399691435188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45987.399691435188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45987.399691435188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45987.399691435188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45987.399691435188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45987.399691435188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45987.399691435188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45987.399691435188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45987.399691435188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45987.399691435188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45987.399691435188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45987.399691435188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45987.399691435188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45987.399691435188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45987.399691435188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45987.399691435188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45987.399691435188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45987.399691435188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45987.399691435188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45987.399691435188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45987.399691435188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45987.399691435188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45987.399691435188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45987.399691435188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45987.399691435188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45987.399691435188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45987.399691435188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45987.399691435188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45987.399691435188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45987.399691435188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45987.399691435188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45987.399691435188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45987.399691435188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45987.399691435188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45987.399691435188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45987.399691435188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45987.399691435188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45987.399691435188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45987.399691435188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45987.399691435188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45987.399691435188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45987.399691435188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45987.399691435188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45987.399691435188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45987.399691435188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45987.399691435188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45987.399691435188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45987.399691435188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45987.399691435188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45987.399691435188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45987.399691435188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45987.399691435188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45987.399691435188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45987.399691435188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45987.399691435188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45987.399691435188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45987.399691435188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45987.399691435188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45987.399691435188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45987.399691435188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45987.399691435188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45987.399691435188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45987.399691435188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45987.399691435188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45987.399691435188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45987.399691435188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45987.399691435188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45987.399691435188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45987.399691435188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45987.399691435188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45987.399691435188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45987.399691435188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45987.399691435188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45987.399691435188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45987.399691435188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45987.399691435188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45987.399691435188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45987.399691435188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45987.399691435188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45987.399691435188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45987.399691435188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45987.399691435188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45987.399691435188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45987.399691435188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45987.399691435188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45987.399691435188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45987.399691435188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45987.399691435188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45987.399691435188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45987.399691435188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45987.399691435188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45987.399691435188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45987.399691435188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45987.399691435188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45987.399691435188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45987.399691435188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45987.399691435188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45987.399691435188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45987.399691435188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45987.399691435188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45987.399691435188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45987.399691435188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45987.399691435188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45987.399691435188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45987.399691435188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45987.399691435188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45987.399691435188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45987.399691435188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45987.399691435188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45987.399691435188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45987.399691435188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45987.399691435188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45987.399691435188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45987.399691435188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45987.399691435188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45987.399691435188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45987.399691435188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45987.399691435188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45987.399691435188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45987.399691435188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45987.399691435188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45987.399691435188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45987.399691435188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45987.399691435188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45987.399691435188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45987.399691435188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45987.399691435188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45987.399691435188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45987.399691435188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45987.399691435188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45987.399691435188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45987.399691435188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45987.399691435188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45987.399691435188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45987.399691435188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45987.399691435188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45987.399691435188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45987.399691435188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45987.399691435188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45987.399691435188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45987.399691435188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45987.399691435188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45987.399691435188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45987.399691435188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45987.399691435188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45987.399691435188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45987.399691435188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45987.399691435188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45987.399691435188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45987.399691435188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45987.399691435188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45987.399691435188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45987.399691435188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45987.399691435188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45987.399691435188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45987.399691435188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45987.399691435188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45987.399691435188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45987.399691435188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45987.399691435188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45987.399691435188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45987.399691435188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45987.399691435188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45987.399691435188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45987.399691435188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45987.399691435188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45987.399691435188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45987.399691435188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45987.399691435188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45987.399691435188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45987.399691435188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45987.399691435188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45987.399691435188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45987.399691435188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45987.399691435188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45987.399691435188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45987.399691435188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45987.399691435188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45987.399691435188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45987.399691435188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45987.399691435188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45987.399691435188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45987.399691435188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45987.399691435188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45987.399691435188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45987.399691435188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45987.399691435188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45987.399691435188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45987.399691435188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45987.399691435188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45987.399691435188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45987.399691435188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45987.399691435188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45987.399691435188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45987.399691435188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45987.399691435188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45987.399691435188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45987.399691435188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45987.399691435188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45987.399691435188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45987.399691435188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45987.399691435188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45987.399691435188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45987.399691435188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45987.399691435188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45987.399691435188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45987.399691435188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45987.399691435188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45987.399691435188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45987.399691435188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45987.399691435188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45987.399691435188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45987.399691435188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45987.399691435188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45987.399691435188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45987.399691435188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45987.399691435188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45987.399691435188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45987.399691435188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45987.399691435188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45987.399691435188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45987.399691435188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45987.399691435188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45987.399691435188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45987.399691435188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45987.399691435188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45987.399691435188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45987.399691435188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45987.399691435188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45987.399691435188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45987.399691435188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45987.399691435188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45987.399691435188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45987.399691435188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45987.399691435188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45987.399691435188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45987.399691435188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45987.399691435188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45987.399691435188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45987.399691435188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45987.399691435188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45987.399691435188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45987.399691435188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45987.399691435188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45987.399691435188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45987.399691435188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45987.399691435188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45987.399691435188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45987.399691435188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45987.399691435188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45987.399691435188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45987.399691435188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45987.399691435188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45987.399691435188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45987.399691435188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45987.399691435188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45987.399691435188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45987.399691435188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45987.399691435188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45987.399691435188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45987.399691435188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45987.399691435188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45987.399691435188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45987.399691435188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45987.399691435188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45987.399691435188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45987.399691435188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45987.399691435188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45987.399691435188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45987.399691435188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45987.399691435188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45987.399691435188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45987.399691435188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45987.399691435188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45987.399691435188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45987.399691435188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45987.399691435188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45987.399691435188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45987.399691435188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45987.399691435188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45987.399691435188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45987.399691435188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45987.399691435188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45987.399691435188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45987.399691435188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45987.399691435188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45987.399691435188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45987.399691435188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45987.399691435188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45987.399691435188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45987.399691435188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45987.399691435188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45987.399691435188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45987.399691435188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45987.399691435188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45987.399691435188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45987.399691435188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45987.399691435188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45987.399691435188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45987.399691435188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45987.399691435188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45987.399691435188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45987.399691435188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45987.399691435188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45987.399691435188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45987.399691435188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45987.399691435188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45987.399691435188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45987.399691435188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45987.399691435188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45987.399691435188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45987.399691435188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45987.399691435188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45987.399691435188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45987.399691435188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45987.399691435188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45987.399691435188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45987.399691435188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45987.399691435188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45987.399691435188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45987.399691435188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45987.399691435188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45987.399691435188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45987.399691435188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45987.399691435188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45987.399691435188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45987.399691435188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45987.399691435188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45987.399691435188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45987.399691435188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45987.399691435188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45987.399691435188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45987.399691435188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45987.399691435188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45987.399691435188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45987.399691435188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45987.399691435188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45987.399691435188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45987.399691435188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45987.399691435188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45987.399691435188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45987.399691435188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45987.399691435188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45987.399691435188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45987.399691435188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45987.399691435188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45987.399691435188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45987.399691435188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45987.399691435188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45987.399691435188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45987.399691435188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45987.399691435188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45987.399691435188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45987.399691435188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45987.399691435188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45987.399691435188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45987.399691435188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45987.399691435188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45987.399691435188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45987.399691435188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45987.399691435188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45987.399691435188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45987.399691435188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45987.399691435188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45987.399691435188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45987.399691435188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45987.399691435188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45987.399691435188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45987.399691435188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45987.399691435188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45987.399691435188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45987.399691435188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45987.399691435188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45987.399691435188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45987.399691435188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45987.399691435188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45987.399691435188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45987.399691435188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45987.399691435188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45987.399691435188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45987.399691435188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45987.399691435188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45987.399691435188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45987.399691435188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45987.399691435188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45987.399691435188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45987.399691435188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45987.399691435188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45987.399691435188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45987.399691435188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45987.399691435188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45987.399691435188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45987.399691435188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45987.399691435188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45987.399691435188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45987.399691435188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45987.399691435188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45987.399691435188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45987.399691435188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45987.399691435188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45987.399691435188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45987.399691435188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45987.399691435188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45987.399691435188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45987.399691435188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45987.399691435188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45987.399691435188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45987.399691435188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45987.399691435188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45987.399691435188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45987.399691435188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45987.399691435188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45987.399691435188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45987.399691435188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45987.399691435188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45987.399691435188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45987.399691435188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45987.399691435188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45987.399691435188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45987.399691435188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45987.399691435188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45987.399691435188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45987.399691435188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45987.399691435188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45987.399691435188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45987.399691435188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45987.399691435188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45987.399691435188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45987.399691435188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45987.399691435188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45987.399691435188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45987.399691435188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45987.399691435188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45987.399691435188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45987.399691435188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45987.399691435188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45987.399691435188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45987.399691435188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45987.399691435188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45987.399691435188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45987.399691435188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45987.399691435188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45987.399691435188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45987.399691435188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45987.399691435188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45987.399691435188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45987.399691435188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45987.399691435188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45987.399691435188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45987.399691435188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45987.399691435188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283.9189738425921</v>
      </c>
      <c r="H2" s="92">
        <v>45703.474768518521</v>
      </c>
      <c r="I2" s="92" t="str">
        <f>IFERROR(VLOOKUP(D2,DB!A:F,6,0),"")</f>
        <v>SCECO</v>
      </c>
      <c r="J2" s="92" t="str">
        <f>IFERROR(VLOOKUP(D2,DB!A:G,7,0),"")</f>
        <v>Dead</v>
      </c>
      <c r="K2" s="94" t="s">
        <v>39115</v>
      </c>
      <c r="L2" s="88" t="str">
        <f>IFERROR(VLOOKUP(D2,DB!A:I,9,0),"")</f>
        <v>Latis</v>
      </c>
    </row>
    <row r="3" spans="1:16" ht="15" customHeight="1">
      <c r="A3" s="110" t="s">
        <v>39116</v>
      </c>
      <c r="B3" s="110" t="str">
        <f>IFERROR(VLOOKUP(D3,DB!A:K,11,0),"")</f>
        <v>R4</v>
      </c>
      <c r="C3" s="90">
        <v>1</v>
      </c>
      <c r="D3" s="88" t="s">
        <v>35248</v>
      </c>
      <c r="E3" s="91" t="s">
        <v>39021</v>
      </c>
      <c r="F3" s="92">
        <v>45987.375694444447</v>
      </c>
      <c r="G3" s="93">
        <f t="shared" ref="G3:G41" ca="1" si="0">IFERROR(NOW()-F3,"")</f>
        <v>2.3996990741579793E-2</v>
      </c>
      <c r="H3" s="92">
        <v>45987.321597222224</v>
      </c>
      <c r="I3" s="110" t="str">
        <f>IFERROR(VLOOKUP(D3,DB!A:F,6,0),"")</f>
        <v>SCECO</v>
      </c>
      <c r="J3" s="110" t="str">
        <f>IFERROR(VLOOKUP(D3,DB!A:G,7,0),"")</f>
        <v>Weak</v>
      </c>
      <c r="K3" s="94" t="s">
        <v>39117</v>
      </c>
      <c r="L3" s="88" t="str">
        <f>IFERROR(VLOOKUP(D3,DB!A:I,9,0),"")</f>
        <v>Latis</v>
      </c>
    </row>
    <row r="4" spans="1:16" ht="15" customHeight="1">
      <c r="A4" s="110" t="s">
        <v>39118</v>
      </c>
      <c r="B4" s="110" t="str">
        <f>IFERROR(VLOOKUP(D4,DB!A:K,11,0),"")</f>
        <v>R4</v>
      </c>
      <c r="C4" s="90">
        <v>1</v>
      </c>
      <c r="D4" s="88" t="s">
        <v>35199</v>
      </c>
      <c r="E4" s="91" t="s">
        <v>39021</v>
      </c>
      <c r="F4" s="92"/>
      <c r="G4" s="93">
        <f t="shared" ca="1" si="0"/>
        <v>45987.399691435188</v>
      </c>
      <c r="H4" s="92">
        <v>45987.321597222224</v>
      </c>
      <c r="I4" s="110" t="str">
        <f>IFERROR(VLOOKUP(D4,DB!A:F,6,0),"")</f>
        <v>SCECO</v>
      </c>
      <c r="J4" s="110" t="str">
        <f>IFERROR(VLOOKUP(D4,DB!A:G,7,0),"")</f>
        <v>Vandalized</v>
      </c>
      <c r="K4" s="94" t="s">
        <v>39117</v>
      </c>
      <c r="L4" s="88" t="str">
        <f>IFERROR(VLOOKUP(D4,DB!A:I,9,0),"")</f>
        <v>Latis</v>
      </c>
    </row>
    <row r="5" spans="1:16" ht="15" customHeight="1">
      <c r="A5" s="110"/>
      <c r="B5" s="110" t="str">
        <f>IFERROR(VLOOKUP(D5,DB!A:K,11,0),"")</f>
        <v/>
      </c>
      <c r="C5" s="90"/>
      <c r="D5" s="88"/>
      <c r="E5" s="91"/>
      <c r="F5" s="92"/>
      <c r="G5" s="93">
        <f t="shared" ca="1" si="0"/>
        <v>45987.399691435188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45987.399691435188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45987.399691435188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45987.399691435188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45987.399691435188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45987.399691435188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45987.399691435188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45987.399691435188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45987.399691435188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45987.399691435188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45987.399691435188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45987.399691435188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45987.399691435188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45987.399691435188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45987.399691435188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45987.399691435188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45987.399691435188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45987.399691435188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45987.399691435188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45987.399691435188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45987.399691435188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45987.399691435188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45987.399691435188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45987.399691435188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45987.399691435188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45987.399691435188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45987.399691435188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45987.399691435188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45987.399691435188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45987.399691435188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45987.399691435188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45987.399691435188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45987.399691435188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45987.399691435188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45987.399691435188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45987.399691435188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45987.399691435188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45987.399691435188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45987.399691435188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45987.399691435188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45987.399691435188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45987.399691435188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45987.399691435188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45987.399691435188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45987.399691435188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45987.399691435188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45987.399691435188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45987.399691435188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45987.399691435188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45987.399691435188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45987.399691435188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45987.399691435188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45987.399691435188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45987.399691435188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45987.399691435188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45987.399691435188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45987.399691435188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45987.399691435188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45987.399691435188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45987.399691435188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45987.399691435188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45987.399691435188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45987.399691435188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45987.399691435188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45987.399691435188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45987.399691435188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45987.399691435188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45987.399691435188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45987.399691435188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45987.399691435188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45987.399691435188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45987.399691435188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45987.399691435188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45987.399691435188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45987.399691435188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45987.399691435188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45987.399691435188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45987.399691435188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45987.399691435188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45987.399691435188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45987.399691435188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45987.399691435188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45987.399691435188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45987.399691435188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45987.399691435188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45987.399691435188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45987.399691435188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45987.399691435188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45987.399691435188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45987.399691435188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45987.399691435188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45987.399691435188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45987.399691435188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45987.399691435188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45987.399691435188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45987.399691435188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45987.399691435188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45987.399691435188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45987.399691435188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45987.399691435188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45987.399691435188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45987.399691435188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45987.399691435188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45987.399691435188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45987.399691435188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45987.399691435188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45987.399691435188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45987.399691435188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45987.399691435188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45987.399691435188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45987.399691435188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45987.399691435188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45987.399691435188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45987.399691435188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45987.399691435188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45987.399691435188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45987.399691435188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45987.399691435188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45987.399691435188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45987.399691435188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45987.399691435188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45987.399691435188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45987.399691435188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45987.399691435188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45987.399691435188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45987.399691435188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45987.399691435188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45987.399691435188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45987.399691435188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45987.399691435188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45987.399691435188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45987.399691435188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45987.399691435188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45987.399691435188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45987.399691435188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45987.399691435188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45987.399691435188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45987.399691435188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45987.399691435188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45987.399691435188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45987.399691435188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45987.399691435188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45987.399691435188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45987.399691435188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45987.399691435188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45987.399691435188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45987.399691435188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45987.399691435188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45987.399691435188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45987.399691435188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45987.399691435188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45987.399691435188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45987.399691435188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45987.399691435188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45987.399691435188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45987.399691435188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45987.399691435188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45987.399691435188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45987.399691435188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45987.399691435188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45987.399691435188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45987.399691435188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45987.399691435188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45987.399691435188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45987.399691435188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45987.399691435188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45987.399691435188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45987.399691435188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45987.399691435188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45987.399691435188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45987.399691435188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45987.399691435188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45987.399691435188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45987.399691435188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45987.399691435188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45987.399691435188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45987.399691435188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45987.399691435188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45987.399691435188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45987.399691435188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45987.399691435188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45987.399691435188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45987.399691435188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45987.399691435188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45987.399691435188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45987.399691435188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45987.399691435188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45987.399691435188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45987.399691435188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45987.399691435188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45987.399691435188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45987.399691435188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45987.399691435188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45987.399691435188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45987.399691435188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45987.399691435188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45987.399691435188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45987.399691435188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45987.399691435188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45987.399691435188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45987.399691435188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45987.399691435188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45987.399691435188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45987.399691435188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45987.399691435188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45987.399691435188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45987.399691435188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45987.399691435188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45987.399691435188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45987.399691435188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45987.399691435188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45987.399691435188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45987.399691435188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45987.399691435188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45987.399691435188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45987.399691435188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45987.399691435188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45987.399691435188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45987.399691435188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45987.399691435188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45987.399691435188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45987.399691435188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45987.399691435188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45987.399691435188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45987.399691435188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45987.399691435188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45987.399691435188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45987.399691435188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45987.399691435188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45987.399691435188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45987.399691435188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45987.399691435188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45987.399691435188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45987.399691435188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45987.399691435188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45987.399691435188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45987.399691435188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45987.399691435188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45987.399691435188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45987.399691435188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45987.399691435188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45987.399691435188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45987.399691435188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45987.399691435188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45987.399691435188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45987.399691435188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45987.399691435188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45987.399691435188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45987.399691435188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45987.399691435188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45987.399691435188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45987.399691435188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45987.399691435188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45987.399691435188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45987.399691435188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45987.399691435188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45987.399691435188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45987.399691435188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45987.399691435188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45987.399691435188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45987.399691435188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45987.399691435188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45987.399691435188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45987.399691435188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45987.399691435188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45987.399691435188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45987.399691435188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45987.399691435188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45987.399691435188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45987.399691435188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45987.399691435188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45987.399691435188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45987.399691435188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45987.399691435188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45987.399691435188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45987.399691435188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45987.399691435188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45987.399691435188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45987.399691435188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45987.399691435188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45987.399691435188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45987.399691435188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45987.399691435188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45987.399691435188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45987.399691435188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45987.399691435188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45987.399691435188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45987.399691435188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45987.399691435188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45987.399691435188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45987.399691435188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45987.399691435188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45987.399691435188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45987.399691435188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45987.399691435188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45987.399691435188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45987.399691435188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45987.399691435188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45987.399691435188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45987.399691435188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45987.399691435188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45987.399691435188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45987.399691435188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45987.399691435188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45987.399691435188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45987.399691435188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45987.399691435188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45987.399691435188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45987.399691435188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45987.399691435188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45987.399691435188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45987.399691435188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45987.399691435188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45987.399691435188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45987.399691435188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45987.399691435188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45987.399691435188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45987.399691435188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45987.399691435188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45987.399691435188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45987.399691435188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45987.399691435188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45987.399691435188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45987.399691435188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45987.399691435188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45987.399691435188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45987.399691435188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45987.399691435188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45987.399691435188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45987.399691435188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45987.399691435188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45987.399691435188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45987.399691435188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45987.399691435188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45987.399691435188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45987.399691435188</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45987.399691435188</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45987.399691435188</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45987.399691435188</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95.567631249999977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61.210814120371651</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38.738580324075883</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6.0263928240747191</v>
      </c>
      <c r="H5" s="119">
        <v>45981.360798611109</v>
      </c>
      <c r="I5" s="106" t="str">
        <f>IFERROR(VLOOKUP(D5,DB!A:F,6,0),"")</f>
        <v>SCECO</v>
      </c>
      <c r="J5" s="106" t="str">
        <f>IFERROR(VLOOKUP(D5,DB!A:G,7,0),"")</f>
        <v>Dead</v>
      </c>
      <c r="K5" s="106" t="s">
        <v>39126</v>
      </c>
      <c r="L5" s="106" t="str">
        <f>IFERROR(VLOOKUP(D5,DB!A:I,9,0),"")</f>
        <v>Latis</v>
      </c>
    </row>
    <row r="6" spans="1:13" s="39" customFormat="1">
      <c r="A6" s="37" t="s">
        <v>39127</v>
      </c>
      <c r="B6" s="37" t="str">
        <f>IFERROR(VLOOKUP(D6,DB!A:K,11,0),"")</f>
        <v>R5</v>
      </c>
      <c r="C6" s="37">
        <v>4</v>
      </c>
      <c r="D6" s="37" t="s">
        <v>38376</v>
      </c>
      <c r="E6" s="106" t="s">
        <v>39021</v>
      </c>
      <c r="F6" s="38">
        <v>45987.382708333331</v>
      </c>
      <c r="G6" s="108">
        <f ca="1">IFERROR(NOW()-F6,"")</f>
        <v>1.6983101857476868E-2</v>
      </c>
      <c r="H6" s="38">
        <v>45987.37159722222</v>
      </c>
      <c r="I6" s="37" t="str">
        <f>IFERROR(VLOOKUP(D6,DB!A:F,6,0),"")</f>
        <v>SCECO</v>
      </c>
      <c r="J6" s="37" t="str">
        <f>IFERROR(VLOOKUP(D6,DB!A:G,7,0),"")</f>
        <v>Haj Removal</v>
      </c>
      <c r="K6" s="37" t="s">
        <v>39128</v>
      </c>
      <c r="L6" s="37" t="str">
        <f>IFERROR(VLOOKUP(D6,DB!A:I,9,0),"")</f>
        <v>Latis</v>
      </c>
    </row>
    <row r="7" spans="1:13" s="39" customFormat="1">
      <c r="A7" s="37"/>
      <c r="B7" s="37" t="str">
        <f>IFERROR(VLOOKUP(D7,DB!A:K,11,0),"")</f>
        <v/>
      </c>
      <c r="C7" s="37"/>
      <c r="D7" s="37"/>
      <c r="E7" s="37"/>
      <c r="F7" s="38"/>
      <c r="G7" s="108">
        <f ca="1">IFERROR(NOW()-F7,"")</f>
        <v>45987.399691435188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45987.399691435188</v>
      </c>
      <c r="H8" s="38"/>
      <c r="I8" s="37" t="str">
        <f>IFERROR(VLOOKUP(D8,DB!A:F,6,0),"")</f>
        <v/>
      </c>
      <c r="J8" s="37" t="str">
        <f>IFERROR(VLOOKUP(D8,DB!A:G,7,0),"")</f>
        <v/>
      </c>
      <c r="K8" s="37"/>
      <c r="L8" s="37" t="str">
        <f>IFERROR(VLOOKUP(D8,DB!A:I,9,0),"")</f>
        <v/>
      </c>
    </row>
    <row r="9" spans="1:13" s="39" customFormat="1">
      <c r="A9" s="37"/>
      <c r="B9" s="37" t="str">
        <f>IFERROR(VLOOKUP(D9,DB!A:K,11,0),"")</f>
        <v/>
      </c>
      <c r="C9" s="37"/>
      <c r="D9" s="145"/>
      <c r="E9" s="37"/>
      <c r="F9" s="38"/>
      <c r="G9" s="108">
        <f ca="1">IFERROR(NOW()-F9,"")</f>
        <v>45987.399691435188</v>
      </c>
      <c r="H9" s="38"/>
      <c r="I9" s="37" t="str">
        <f>IFERROR(VLOOKUP(D9,DB!A:F,6,0),"")</f>
        <v/>
      </c>
      <c r="J9" s="37" t="str">
        <f>IFERROR(VLOOKUP(D9,DB!A:G,7,0),"")</f>
        <v/>
      </c>
      <c r="K9" s="37"/>
      <c r="L9" s="37" t="str">
        <f>IFERROR(VLOOKUP(D9,DB!A:I,9,0),"")</f>
        <v/>
      </c>
    </row>
    <row r="10" spans="1:13" s="39" customFormat="1">
      <c r="A10" s="37"/>
      <c r="B10" s="37" t="str">
        <f>IFERROR(VLOOKUP(D10,DB!A:K,11,0),"")</f>
        <v/>
      </c>
      <c r="C10" s="37"/>
      <c r="D10" s="146"/>
      <c r="E10" s="37"/>
      <c r="F10" s="38"/>
      <c r="G10" s="108">
        <f ca="1">IFERROR(NOW()-F10,"")</f>
        <v>45987.399691435188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45987.399691435188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45987.399691435188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45987.399691435188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45987.399691435188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45987.399691435188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45987.399691435188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45987.399691435188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45987.399691435188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45987.399691435188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45987.399691435188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45987.399691435188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45987.399691435188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45987.399691435188</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45987.399691435188</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45987.399691435188</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45987.399691435188</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45987.399691435188</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45987.399691435188</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45987.399691435188</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45987.399691435188</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45987.399691435188</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45987.399691435188</v>
      </c>
      <c r="H32" s="38"/>
      <c r="I32" s="37" t="str">
        <f>IFERROR(VLOOKUP(D32,DB!A:F,6,0),"")</f>
        <v/>
      </c>
      <c r="J32" s="37" t="str">
        <f>IFERROR(VLOOKUP(D32,DB!A:G,7,0),"")</f>
        <v/>
      </c>
      <c r="K32" s="37"/>
      <c r="L32" s="37" t="str">
        <f>IFERROR(VLOOKUP(D32,DB!A:I,9,0),"")</f>
        <v/>
      </c>
    </row>
    <row r="33" spans="1:12" s="39" customFormat="1">
      <c r="A33" s="37"/>
      <c r="B33" s="37" t="str">
        <f>IFERROR(VLOOKUP(D33,DB!A:K,11,0),"")</f>
        <v/>
      </c>
      <c r="C33" s="37"/>
      <c r="D33" s="37"/>
      <c r="E33" s="37"/>
      <c r="F33" s="38"/>
      <c r="G33" s="108">
        <f ca="1">IFERROR(NOW()-F33,"")</f>
        <v>45987.399691435188</v>
      </c>
      <c r="H33" s="38"/>
      <c r="I33" s="37" t="str">
        <f>IFERROR(VLOOKUP(D33,DB!A:F,6,0),"")</f>
        <v/>
      </c>
      <c r="J33" s="37" t="str">
        <f>IFERROR(VLOOKUP(D33,DB!A:G,7,0),"")</f>
        <v/>
      </c>
      <c r="K33" s="37"/>
      <c r="L33" s="37" t="str">
        <f>IFERROR(VLOOKUP(D33,DB!A:I,9,0),"")</f>
        <v/>
      </c>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s="39" customFormat="1">
      <c r="A42" s="106"/>
      <c r="B42" s="106"/>
      <c r="C42" s="106"/>
      <c r="D42" s="106"/>
      <c r="E42" s="106"/>
      <c r="F42" s="106"/>
      <c r="G42" s="106"/>
      <c r="H42" s="106"/>
      <c r="I42" s="106"/>
      <c r="J42" s="106"/>
      <c r="K42" s="106"/>
      <c r="L42" s="106"/>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row r="45" spans="1:12">
      <c r="A45" s="142"/>
      <c r="B45" s="142"/>
      <c r="C45" s="142"/>
      <c r="D45" s="142"/>
      <c r="E45" s="142"/>
      <c r="F45" s="142"/>
      <c r="G45" s="142"/>
      <c r="H45" s="142"/>
      <c r="I45" s="142"/>
      <c r="J45" s="142"/>
      <c r="K45" s="142"/>
      <c r="L45" s="142"/>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c r="B2" s="124"/>
      <c r="C2" s="125"/>
      <c r="D2" s="124"/>
      <c r="E2" s="106"/>
      <c r="F2" s="126"/>
      <c r="G2" s="72"/>
      <c r="H2" s="126"/>
      <c r="I2" s="124"/>
      <c r="J2" s="124"/>
      <c r="K2" s="127"/>
      <c r="L2" s="128"/>
    </row>
    <row r="3" spans="1:16382" ht="31.5" customHeight="1">
      <c r="A3" s="123"/>
      <c r="B3" s="124" t="str">
        <f>IFERROR(VLOOKUP(D3,DB!A:K,11,0),"")</f>
        <v/>
      </c>
      <c r="C3" s="125"/>
      <c r="D3" s="124"/>
      <c r="E3" s="106"/>
      <c r="F3" s="126"/>
      <c r="G3" s="72">
        <f ca="1">IFERROR(NOW()-F3,"-")</f>
        <v>45987.399691435188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45987.399691435188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45987.399691435188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45987.399691435188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45987.399691435188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45987.399691435188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45987.399691435188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45987.399691435188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45987.399691435188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45987.399691435188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45987.399691435188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45987.399691435188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45987.399691435188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45987.399691435188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45987.399691435188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45987.399691435188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45987.399691435188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45987.399691435188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45987.399691435188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45987.399691435188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45987.399691435188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45987.399691435188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45987.399691435188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45987.399691435188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45987.399691435188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45987.399691435188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45987.399691435188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45987.399691435188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45987.399691435188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45987.399691435188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45987.399691435188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45987.399691435188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45987.399691435188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45987.399691435188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45987.399691435188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45987.399691435188</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