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98" documentId="120_S{2AC9BD13-BADA-5192-A53E-5A8FF88502F6}" xr6:coauthVersionLast="47" xr6:coauthVersionMax="47" xr10:uidLastSave="{4B6F83FB-4319-4679-A79A-F86DCCE6277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9" l="1"/>
  <c r="G3" i="9"/>
  <c r="G4" i="9"/>
  <c r="B3" i="9"/>
  <c r="G5" i="9"/>
  <c r="G6" i="9"/>
  <c r="G7" i="9"/>
  <c r="G8" i="9"/>
  <c r="G9" i="9"/>
  <c r="G10" i="9"/>
  <c r="I4" i="9"/>
  <c r="I5" i="9"/>
  <c r="I6" i="9"/>
  <c r="I7" i="9"/>
  <c r="I8"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6" i="2"/>
  <c r="D2" i="3"/>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J7" i="9"/>
  <c r="L7" i="9"/>
  <c r="B8" i="9"/>
  <c r="J8" i="9"/>
  <c r="L8" i="9"/>
  <c r="B9" i="9"/>
  <c r="I9" i="9"/>
  <c r="J9" i="9"/>
  <c r="L9" i="9"/>
  <c r="B10" i="9"/>
  <c r="I10" i="9"/>
  <c r="J10" i="9"/>
  <c r="L10" i="9"/>
  <c r="B11" i="9"/>
  <c r="G11" i="9"/>
  <c r="I11" i="9"/>
  <c r="J11" i="9"/>
  <c r="L11" i="9"/>
  <c r="B12" i="9"/>
  <c r="G12" i="9"/>
  <c r="I12" i="9"/>
  <c r="J12" i="9"/>
  <c r="L12" i="9"/>
  <c r="B13" i="9"/>
  <c r="G13" i="9"/>
  <c r="I13" i="9"/>
  <c r="J13" i="9"/>
  <c r="L13" i="9"/>
  <c r="J3" i="9"/>
  <c r="L3" i="9"/>
  <c r="J4" i="9"/>
  <c r="L4" i="9"/>
  <c r="J5" i="9"/>
  <c r="L5" i="9"/>
  <c r="B6" i="9"/>
  <c r="J6" i="9"/>
  <c r="L6"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<sst xmlns="http://schemas.openxmlformats.org/spreadsheetml/2006/main" count="180281" uniqueCount="39129">
  <si>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</si>
  <si>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</si>
  <si>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</si>
  <si>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</si>
  <si>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</si>
  <si>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</si>
  <si>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</si>
  <si>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</si>
  <si>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</si>
  <si>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</si>
  <si>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</si>
  <si>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</si>
  <si>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</si>
  <si>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</si>
  <si>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</si>
  <si>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</si>
  <si>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</si>
  <si>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</si>
  <si>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</si>
  <si>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</si>
  <si>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</si>
  <si>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</si>
  <si>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</si>
  <si>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</si>
  <si>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</si>
  <si>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</si>
  <si>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</si>
  <si>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</si>
  <si>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</si>
  <si>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</si>
  <si>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</si>
  <si>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</si>
  <si>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</si>
  <si>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</si>
  <si>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</si>
  <si>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</si>
  <si>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</si>
  <si>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</si>
  <si>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</si>
  <si>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</si>
  <si>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</si>
  <si>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</si>
  <si>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</si>
  <si>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</si>
  <si>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</si>
  <si>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</si>
  <si>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</si>
  <si>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</si>
  <si>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</si>
  <si>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</si>
  <si>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</si>
  <si>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</si>
  <si>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</si>
  <si>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</si>
  <si>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</si>
  <si>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</si>
  <si>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</si>
  <si>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</si>
  <si>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</si>
  <si>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</si>
  <si>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</si>
  <si>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</si>
  <si>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</si>
  <si>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</si>
  <si>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</si>
  <si>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</si>
  <si>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</si>
  <si>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</si>
  <si>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</si>
  <si>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</si>
  <si>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</si>
  <si>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</si>
  <si>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</si>
  <si>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</si>
  <si>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</si>
  <si>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</si>
  <si>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</si>
  <si>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</si>
  <si>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</si>
  <si>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</si>
  <si>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</si>
  <si>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</si>
  <si>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</si>
  <si>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</si>
  <si>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</si>
  <si>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</si>
  <si>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</si>
  <si>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</si>
  <si>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</si>
  <si>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</si>
  <si>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</si>
  <si>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</si>
  <si>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</si>
  <si>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</si>
  <si>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</si>
  <si>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</si>
  <si>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</si>
  <si>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</si>
  <si>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</si>
  <si>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</si>
  <si>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</si>
  <si>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</si>
  <si>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</si>
  <si>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</si>
  <si>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</si>
  <si>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</si>
  <si>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</si>
  <si>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</si>
  <si>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</si>
  <si>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</si>
  <si>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</si>
  <si>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</si>
  <si>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</si>
  <si>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</si>
  <si>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</si>
  <si>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</si>
  <si>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</si>
  <si>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</si>
  <si>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</si>
  <si>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</si>
  <si>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</si>
  <si>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</si>
  <si>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</si>
  <si>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</si>
  <si>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</si>
  <si>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</si>
  <si>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</si>
  <si>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</si>
  <si>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</si>
  <si>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</si>
  <si>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</si>
  <si>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</si>
  <si>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</si>
  <si>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</si>
  <si>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</si>
  <si>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</si>
  <si>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</si>
  <si>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</si>
  <si>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</si>
  <si>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</si>
  <si>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</si>
  <si>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</si>
  <si>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</si>
  <si>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</si>
  <si>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</si>
  <si>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</si>
  <si>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</si>
  <si>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</si>
  <si>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</si>
  <si>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</si>
  <si>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</si>
  <si>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</si>
  <si>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</si>
  <si>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</si>
  <si>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</si>
  <si>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</si>
  <si>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</si>
  <si>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</si>
  <si>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</si>
  <si>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</si>
  <si>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</si>
  <si>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</si>
  <si>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</si>
  <si>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</si>
  <si>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</si>
  <si>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</si>
  <si>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</si>
  <si>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</si>
  <si>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</si>
  <si>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</si>
  <si>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</si>
  <si>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</si>
  <si>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</si>
  <si>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</si>
  <si>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</si>
  <si>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</si>
  <si>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</si>
  <si>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</si>
  <si>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</si>
  <si>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</si>
  <si>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</si>
  <si>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</si>
  <si>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</si>
  <si>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</si>
  <si>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</si>
  <si>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</si>
  <si>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</si>
  <si>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</si>
  <si>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</si>
  <si>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</si>
  <si>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</si>
  <si>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</si>
  <si>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</si>
  <si>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</si>
  <si>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</si>
  <si>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</si>
  <si>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</si>
  <si>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</si>
  <si>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</si>
  <si>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</si>
  <si>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</si>
  <si>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</si>
  <si>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</si>
  <si>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</si>
  <si>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</si>
  <si>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</si>
  <si>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</si>
  <si>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</si>
  <si>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</si>
  <si>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</si>
  <si>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</si>
  <si>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</si>
  <si>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</si>
  <si>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</si>
  <si>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</si>
  <si>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</si>
  <si>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</si>
  <si>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</si>
  <si>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</si>
  <si>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</si>
  <si>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</si>
  <si>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</si>
  <si>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</si>
  <si>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</si>
  <si>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</si>
  <si>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</si>
  <si>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</si>
  <si>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</si>
  <si>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</si>
  <si>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</si>
  <si>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</si>
  <si>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</si>
  <si>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</si>
  <si>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</si>
  <si>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</si>
  <si>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</si>
  <si>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</si>
  <si>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</si>
  <si>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</si>
  <si>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</si>
  <si>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</si>
  <si>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</si>
  <si>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</si>
  <si>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</si>
  <si>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</si>
  <si>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</si>
  <si>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</si>
  <si>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</si>
  <si>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</si>
  <si>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</si>
  <si>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</si>
  <si>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</si>
  <si>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</si>
  <si>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</si>
  <si>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</si>
  <si>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</si>
  <si>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</si>
  <si>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</si>
  <si>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</si>
  <si>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</si>
  <si>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</si>
  <si>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</si>
  <si>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</si>
  <si>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</si>
  <si>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</si>
  <si>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</si>
  <si>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</si>
  <si>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</si>
  <si>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</si>
  <si>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</si>
  <si>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</si>
  <si>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</si>
  <si>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</si>
  <si>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</si>
  <si>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</si>
  <si>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</si>
  <si>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</si>
  <si>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</si>
  <si>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</si>
  <si>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</si>
  <si>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</si>
  <si>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</si>
  <si>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</si>
  <si>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</si>
  <si>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</si>
  <si>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</si>
  <si>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</si>
  <si>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</si>
  <si>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</si>
  <si>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</si>
  <si>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</si>
  <si>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</si>
  <si>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</si>
  <si>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</si>
  <si>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</si>
  <si>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</si>
  <si>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</si>
  <si>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</si>
  <si>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</si>
  <si>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</si>
  <si>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</si>
  <si>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</si>
  <si>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</si>
  <si>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</si>
  <si>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</si>
  <si>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</si>
  <si>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</si>
  <si>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</si>
  <si>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</si>
  <si>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</si>
  <si>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</si>
  <si>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</si>
  <si>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</si>
  <si>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</si>
  <si>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</si>
  <si>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</si>
  <si>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</si>
  <si>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</si>
  <si>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</si>
  <si>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</si>
  <si>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</si>
  <si>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</si>
  <si>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</si>
  <si>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</si>
  <si>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</si>
  <si>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</si>
  <si>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</si>
  <si>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</si>
  <si>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</si>
  <si>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</si>
  <si>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</si>
  <si>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</si>
  <si>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</si>
  <si>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</si>
  <si>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</si>
  <si>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</si>
  <si>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</si>
  <si>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</si>
  <si>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</si>
  <si>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</si>
  <si>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</si>
  <si>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</si>
  <si>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</si>
  <si>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</si>
  <si>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</si>
  <si>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</si>
  <si>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</si>
  <si>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</si>
  <si>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</si>
  <si>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</si>
  <si>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</si>
  <si>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</si>
  <si>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</si>
  <si>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</si>
  <si>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</si>
  <si>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</si>
  <si>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</si>
  <si>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</si>
  <si>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</si>
  <si>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</si>
  <si>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</si>
  <si>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</si>
  <si>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</si>
  <si>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</si>
  <si>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</si>
  <si>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</si>
  <si>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</si>
  <si>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</si>
  <si>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</si>
  <si>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</si>
  <si>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</si>
  <si>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</si>
  <si>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</si>
  <si>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</si>
  <si>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</si>
  <si>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</si>
  <si>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</si>
  <si>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</si>
  <si>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</si>
  <si>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</si>
  <si>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</si>
  <si>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</si>
  <si>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</si>
  <si>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</si>
  <si>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</si>
  <si>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</si>
  <si>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</si>
  <si>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</si>
  <si>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</si>
  <si>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</si>
  <si>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</si>
  <si>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</si>
  <si>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</si>
  <si>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</si>
  <si>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</si>
  <si>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</si>
  <si>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</si>
  <si>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</si>
  <si>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</si>
  <si>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</si>
  <si>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</si>
  <si>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</si>
  <si>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</si>
  <si>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</si>
  <si>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</si>
  <si>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</si>
  <si>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</si>
  <si>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</si>
  <si>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</si>
  <si>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</si>
  <si>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</si>
  <si>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</si>
  <si>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</si>
  <si>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</si>
  <si>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</si>
  <si>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</si>
  <si>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</si>
  <si>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</si>
  <si>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</si>
  <si>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</si>
  <si>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</si>
  <si>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</si>
  <si>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</si>
  <si>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</si>
  <si>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</si>
  <si>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</si>
  <si>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</si>
  <si>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</si>
  <si>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</si>
  <si>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</si>
  <si>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</si>
  <si>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</si>
  <si>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</si>
  <si>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</si>
  <si>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</si>
  <si>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</si>
  <si>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</si>
  <si>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</si>
  <si>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</si>
  <si>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</si>
  <si>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</si>
  <si>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</si>
  <si>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</si>
  <si>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</si>
  <si>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</si>
  <si>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</si>
  <si>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</si>
  <si>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</si>
  <si>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</si>
  <si>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</si>
  <si>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</si>
  <si>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</si>
  <si>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</si>
  <si>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</si>
  <si>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</si>
  <si>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</si>
  <si>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</si>
  <si>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</si>
  <si>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</si>
  <si>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</si>
  <si>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</si>
  <si>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</si>
  <si>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</si>
  <si>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</si>
  <si>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</si>
  <si>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</si>
  <si>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</si>
  <si>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</si>
  <si>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</si>
  <si>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</si>
  <si>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</si>
  <si>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</si>
  <si>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</si>
  <si>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</si>
  <si>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</si>
  <si>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</si>
  <si>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</si>
  <si>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</si>
  <si>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</si>
  <si>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</si>
  <si>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</si>
  <si>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</si>
  <si>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</si>
  <si>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</si>
  <si>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</si>
  <si>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</si>
  <si>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</si>
  <si>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</si>
  <si>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</si>
  <si>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</si>
  <si>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</si>
  <si>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</si>
  <si>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</si>
  <si>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</si>
  <si>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</si>
  <si>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</si>
  <si>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</si>
  <si>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</si>
  <si>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</si>
  <si>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</si>
  <si>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</si>
  <si>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</si>
  <si>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</si>
  <si>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</si>
  <si>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</si>
  <si>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</si>
  <si>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</si>
  <si>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</si>
  <si>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</si>
  <si>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</si>
  <si>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</si>
  <si>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</si>
  <si>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</si>
  <si>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</si>
  <si>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</si>
  <si>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</si>
  <si>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</si>
  <si>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</si>
  <si>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</si>
  <si>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</si>
  <si>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</si>
  <si>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</si>
  <si>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</si>
  <si>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</si>
  <si>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</si>
  <si>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</si>
  <si>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</si>
  <si>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</si>
  <si>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</si>
  <si>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</si>
  <si>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</si>
  <si>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</si>
  <si>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</si>
  <si>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</si>
  <si>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</si>
  <si>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</si>
  <si>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</si>
  <si>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</si>
  <si>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</si>
  <si>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</si>
  <si>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</si>
  <si>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</si>
  <si>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</si>
  <si>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</si>
  <si>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</si>
  <si>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</si>
  <si>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</si>
  <si>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</si>
  <si>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</si>
  <si>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</si>
  <si>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</si>
  <si>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</si>
  <si>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</si>
  <si>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</si>
  <si>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</si>
  <si>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</si>
  <si>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</si>
  <si>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</si>
  <si>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</si>
  <si>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</si>
  <si>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</si>
  <si>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</si>
  <si>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</si>
  <si>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</si>
  <si>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</si>
  <si>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</si>
  <si>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</si>
  <si>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</si>
  <si>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</si>
  <si>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</si>
  <si>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</si>
  <si>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</si>
  <si>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</si>
  <si>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</si>
  <si>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</si>
  <si>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</si>
  <si>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</si>
  <si>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</si>
  <si>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</si>
  <si>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</si>
  <si>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</si>
  <si>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</si>
  <si>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</si>
  <si>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</si>
  <si>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</si>
  <si>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</si>
  <si>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</si>
  <si>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</si>
  <si>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</si>
  <si>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</si>
  <si>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</si>
  <si>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</si>
  <si>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</si>
  <si>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</si>
  <si>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</si>
  <si>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</si>
  <si>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</si>
  <si>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</si>
  <si>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</si>
  <si>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</si>
  <si>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</si>
  <si>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</si>
  <si>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</si>
  <si>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</si>
  <si>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</si>
  <si>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</si>
  <si>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</si>
  <si>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</si>
  <si>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</si>
  <si>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</si>
  <si>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</si>
  <si>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</si>
  <si>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</si>
  <si>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</si>
  <si>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</si>
  <si>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</si>
  <si>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</si>
  <si>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</si>
  <si>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</si>
  <si>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</si>
  <si>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</si>
  <si>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</si>
  <si>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</si>
  <si>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</si>
  <si>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</si>
  <si>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</si>
  <si>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</si>
  <si>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</si>
  <si>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</si>
  <si>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</si>
  <si>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</si>
  <si>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</si>
  <si>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</si>
  <si>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</si>
  <si>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</si>
  <si>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</si>
  <si>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</si>
  <si>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</si>
  <si>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</si>
  <si>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</si>
  <si>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</si>
  <si>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</si>
  <si>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</si>
  <si>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</si>
  <si>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</si>
  <si>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</si>
  <si>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</si>
  <si>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</si>
  <si>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</si>
  <si>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</si>
  <si>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</si>
  <si>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</si>
  <si>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</si>
  <si>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</si>
  <si>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</si>
  <si>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</si>
  <si>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</si>
  <si>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</si>
  <si>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</si>
  <si>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</si>
  <si>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</si>
  <si>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</si>
  <si>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</si>
  <si>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</si>
  <si>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</si>
  <si>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</si>
  <si>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</si>
  <si>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</si>
  <si>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</si>
  <si>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</si>
  <si>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</si>
  <si>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</si>
  <si>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</si>
  <si>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</si>
  <si>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</si>
  <si>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</si>
  <si>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</si>
  <si>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</si>
  <si>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</si>
  <si>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</si>
  <si>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</si>
  <si>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</si>
  <si>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</si>
  <si>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</si>
  <si>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</si>
  <si>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</si>
  <si>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</si>
  <si>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</si>
  <si>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</si>
  <si>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</si>
  <si>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</si>
  <si>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</si>
  <si>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</si>
  <si>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</si>
  <si>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</si>
  <si>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</si>
  <si>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</si>
  <si>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</si>
  <si>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</si>
  <si>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</si>
  <si>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</si>
  <si>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</si>
  <si>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</si>
  <si>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</si>
  <si>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</si>
  <si>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</si>
  <si>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</si>
  <si>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</si>
  <si>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</si>
  <si>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</si>
  <si>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</si>
  <si>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</si>
  <si>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</si>
  <si>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</si>
  <si>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</si>
  <si>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</si>
  <si>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</si>
  <si>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</si>
  <si>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</si>
  <si>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</si>
  <si>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</si>
  <si>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</si>
  <si>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</si>
  <si>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</si>
  <si>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</si>
  <si>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</si>
  <si>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</si>
  <si>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</si>
  <si>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</si>
  <si>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</si>
  <si>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</si>
  <si>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</si>
  <si>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</si>
  <si>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</si>
  <si>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</si>
  <si>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</si>
  <si>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</si>
  <si>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</si>
  <si>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</si>
  <si>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</si>
  <si>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</si>
  <si>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</si>
  <si>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</si>
  <si>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</si>
  <si>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</si>
  <si>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</si>
  <si>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</si>
  <si>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</si>
  <si>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</si>
  <si>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</si>
  <si>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</si>
  <si>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</si>
  <si>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</si>
  <si>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</si>
  <si>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</si>
  <si>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</si>
  <si>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</si>
  <si>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</si>
  <si>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</si>
  <si>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</si>
  <si>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</si>
  <si>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</si>
  <si>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</si>
  <si>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</si>
  <si>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</si>
  <si>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</si>
  <si>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</si>
  <si>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</si>
  <si>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</si>
  <si>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</si>
  <si>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</si>
  <si>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</si>
  <si>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</si>
  <si>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</si>
  <si>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</si>
  <si>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</si>
  <si>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</si>
  <si>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</si>
  <si>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</si>
  <si>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</si>
  <si>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</si>
  <si>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</si>
  <si>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</si>
  <si>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</si>
  <si>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</si>
  <si>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</si>
  <si>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</si>
  <si>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</si>
  <si>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</si>
  <si>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</si>
  <si>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</si>
  <si>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</si>
  <si>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</si>
  <si>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</si>
  <si>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</si>
  <si>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</si>
  <si>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</si>
  <si>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</si>
  <si>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</si>
  <si>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</si>
  <si>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</si>
  <si>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</si>
  <si>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</si>
  <si>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</si>
  <si>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</si>
  <si>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</si>
  <si>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</si>
  <si>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</si>
  <si>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</si>
  <si>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</si>
  <si>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</si>
  <si>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</si>
  <si>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</si>
  <si>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</si>
  <si>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</si>
  <si>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</si>
  <si>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</si>
  <si>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</si>
  <si>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</si>
  <si>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</si>
  <si>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</si>
  <si>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</si>
  <si>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</si>
  <si>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</si>
  <si>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</si>
  <si>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</si>
  <si>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</si>
  <si>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</si>
  <si>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</si>
  <si>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</si>
  <si>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</si>
  <si>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</si>
  <si>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</si>
  <si>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</si>
  <si>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</si>
  <si>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</si>
  <si>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</si>
  <si>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</si>
  <si>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</si>
  <si>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</si>
  <si>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</si>
  <si>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</si>
  <si>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</si>
  <si>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</si>
  <si>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</si>
  <si>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</si>
  <si>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</si>
  <si>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</si>
  <si>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</si>
  <si>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</si>
  <si>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</si>
  <si>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</si>
  <si>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</si>
  <si>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</si>
  <si>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</si>
  <si>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</si>
  <si>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</si>
  <si>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</si>
  <si>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</si>
  <si>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</si>
  <si>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</si>
  <si>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</si>
  <si>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</si>
  <si>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</si>
  <si>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</si>
  <si>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</si>
  <si>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</si>
  <si>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</si>
  <si>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</si>
  <si>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</si>
  <si>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</si>
  <si>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</si>
  <si>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</si>
  <si>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</si>
  <si>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</si>
  <si>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</si>
  <si>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</si>
  <si>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</si>
  <si>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</si>
  <si>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</si>
  <si>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</si>
  <si>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</si>
  <si>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</si>
  <si>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</si>
  <si>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</si>
  <si>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</si>
  <si>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</si>
  <si>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</si>
  <si>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</si>
  <si>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</si>
  <si>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</si>
  <si>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</si>
  <si>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</si>
  <si>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</si>
  <si>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</si>
  <si>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</si>
  <si>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</si>
  <si>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</si>
  <si>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</si>
  <si>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</si>
  <si>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</si>
  <si>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</si>
  <si>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</si>
  <si>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</si>
  <si>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</si>
  <si>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</si>
  <si>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</si>
  <si>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</si>
  <si>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</si>
  <si>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</si>
  <si>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</si>
  <si>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</si>
  <si>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</si>
  <si>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</si>
  <si>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</si>
  <si>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</si>
  <si>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</si>
  <si>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</si>
  <si>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</si>
  <si>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</si>
  <si>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</si>
  <si>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</si>
  <si>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</si>
  <si>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</si>
  <si>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</si>
  <si>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</si>
  <si>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</si>
  <si>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</si>
  <si>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</si>
  <si>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</si>
  <si>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</si>
  <si>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</si>
  <si>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</si>
  <si>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</si>
  <si>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</si>
  <si>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</si>
  <si>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</si>
  <si>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</si>
  <si>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</si>
  <si>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</si>
  <si>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</si>
  <si>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</si>
  <si>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</si>
  <si>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</si>
  <si>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</si>
  <si>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</si>
  <si>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</si>
  <si>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</si>
  <si>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</si>
  <si>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</si>
  <si>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</si>
  <si>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</si>
  <si>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</si>
  <si>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</si>
  <si>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</si>
  <si>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</si>
  <si>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</si>
  <si>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</si>
  <si>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</si>
  <si>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</si>
  <si>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</si>
  <si>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</si>
  <si>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</si>
  <si>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</si>
  <si>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</si>
  <si>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</si>
  <si>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</si>
  <si>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</si>
  <si>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</si>
  <si>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</si>
  <si>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</si>
  <si>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</si>
  <si>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</si>
  <si>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</si>
  <si>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</si>
  <si>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</si>
  <si>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</si>
  <si>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</si>
  <si>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</si>
  <si>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</si>
  <si>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</si>
  <si>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</si>
  <si>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</si>
  <si>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</si>
  <si>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</si>
  <si>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</si>
  <si>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</si>
  <si>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</si>
  <si>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</si>
  <si>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</si>
  <si>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</si>
  <si>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</si>
  <si>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</si>
  <si>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</si>
  <si>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</si>
  <si>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</si>
  <si>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</si>
  <si>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</si>
  <si>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</si>
  <si>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</si>
  <si>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</si>
  <si>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</si>
  <si>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</si>
  <si>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</si>
  <si>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</si>
  <si>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</si>
  <si>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</si>
  <si>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</si>
  <si>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</si>
  <si>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</si>
  <si>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</si>
  <si>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</si>
  <si>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</si>
  <si>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</si>
  <si>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</si>
  <si>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</si>
  <si>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</si>
  <si>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</si>
  <si>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</si>
  <si>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</si>
  <si>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</si>
  <si>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</si>
  <si>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</si>
  <si>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</si>
  <si>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</si>
  <si>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</si>
  <si>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</si>
  <si>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</si>
  <si>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</si>
  <si>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</si>
  <si>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</si>
  <si>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</si>
  <si>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</si>
  <si>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</si>
  <si>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</si>
  <si>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</si>
  <si>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</si>
  <si>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</si>
  <si>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</si>
  <si>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</si>
  <si>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</si>
  <si>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</si>
  <si>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</si>
  <si>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</si>
  <si>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</si>
  <si>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</si>
  <si>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</si>
  <si>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</si>
  <si>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</si>
  <si>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</si>
  <si>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</si>
  <si>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</si>
  <si>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</si>
  <si>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</si>
  <si>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</si>
  <si>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</si>
  <si>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</si>
  <si>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</si>
  <si>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</si>
  <si>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</si>
  <si>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</si>
  <si>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</si>
  <si>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</si>
  <si>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</si>
  <si>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</si>
  <si>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</si>
  <si>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</si>
  <si>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</si>
  <si>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</si>
  <si>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</si>
  <si>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</si>
  <si>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</si>
  <si>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</si>
  <si>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</si>
  <si>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</si>
  <si>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</si>
  <si>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</si>
  <si>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</si>
  <si>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</si>
  <si>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</si>
  <si>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</si>
  <si>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</si>
  <si>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</si>
  <si>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</si>
  <si>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</si>
  <si>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</si>
  <si>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</si>
  <si>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</si>
  <si>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</si>
  <si>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</si>
  <si>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</si>
  <si>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</si>
  <si>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</si>
  <si>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</si>
  <si>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</si>
  <si>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</si>
  <si>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</si>
  <si>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</si>
  <si>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</si>
  <si>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</si>
  <si>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</si>
  <si>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</si>
  <si>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</si>
  <si>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</si>
  <si>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</si>
  <si>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</si>
  <si>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</si>
  <si>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</si>
  <si>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</si>
  <si>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</si>
  <si>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</si>
  <si>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</si>
  <si>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</si>
  <si>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</si>
  <si>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</si>
  <si>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</si>
  <si>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</si>
  <si>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</si>
  <si>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</si>
  <si>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</si>
  <si>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</si>
  <si>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</si>
  <si>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</si>
  <si>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</si>
  <si>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</si>
  <si>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</si>
  <si>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</si>
  <si>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</si>
  <si>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</si>
  <si>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</si>
  <si>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</si>
  <si>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</si>
  <si>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</si>
  <si>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</si>
  <si>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</si>
  <si>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</si>
  <si>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</si>
  <si>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</si>
  <si>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</si>
  <si>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</si>
  <si>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</si>
  <si>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</si>
  <si>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</si>
  <si>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</si>
  <si>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</si>
  <si>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</si>
  <si>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</si>
  <si>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</si>
  <si>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</si>
  <si>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</si>
  <si>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</si>
  <si>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</si>
  <si>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</si>
  <si>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</si>
  <si>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</si>
  <si>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</si>
  <si>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</si>
  <si>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</si>
  <si>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</si>
  <si>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</si>
  <si>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</si>
  <si>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</si>
  <si>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</si>
  <si>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</si>
  <si>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</si>
  <si>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</si>
  <si>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</si>
  <si>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</si>
  <si>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</si>
  <si>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</si>
  <si>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</si>
  <si>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</si>
  <si>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</si>
  <si>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</si>
  <si>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</si>
  <si>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</si>
  <si>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</si>
  <si>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</si>
  <si>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</si>
  <si>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</si>
  <si>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</si>
  <si>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</si>
  <si>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</si>
  <si>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</si>
  <si>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</si>
  <si>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</si>
  <si>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</si>
  <si>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</si>
  <si>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</si>
  <si>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</si>
  <si>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</si>
  <si>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</si>
  <si>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</si>
  <si>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</si>
  <si>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</si>
  <si>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</si>
  <si>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</si>
  <si>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</si>
  <si>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</si>
  <si>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</si>
  <si>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</si>
  <si>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</si>
  <si>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</si>
  <si>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</si>
  <si>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</si>
  <si>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</si>
  <si>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</si>
  <si>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</si>
  <si>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</si>
  <si>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</si>
  <si>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</si>
  <si>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</si>
  <si>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</si>
  <si>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</si>
  <si>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</si>
  <si>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</si>
  <si>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</si>
  <si>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</si>
  <si>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</si>
  <si>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</si>
  <si>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</si>
  <si>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</si>
  <si>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</si>
  <si>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</si>
  <si>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</si>
  <si>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</si>
  <si>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</si>
  <si>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</si>
  <si>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</si>
  <si>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</si>
  <si>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</si>
  <si>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</si>
  <si>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</si>
  <si>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</si>
  <si>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</si>
  <si>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</si>
  <si>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</si>
  <si>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</si>
  <si>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</si>
  <si>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</si>
  <si>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</si>
  <si>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</si>
  <si>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</si>
  <si>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</si>
  <si>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</si>
  <si>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</si>
  <si>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</si>
  <si>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</si>
  <si>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</si>
  <si>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</si>
  <si>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</si>
  <si>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</si>
  <si>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</si>
  <si>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</si>
  <si>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</si>
  <si>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</si>
  <si>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</si>
  <si>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</si>
  <si>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</si>
  <si>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</si>
  <si>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</si>
  <si>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</si>
  <si>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</si>
  <si>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</si>
  <si>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</si>
  <si>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</si>
  <si>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</si>
  <si>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</si>
  <si>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</si>
  <si>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</si>
  <si>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</si>
  <si>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</si>
  <si>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</si>
  <si>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</si>
  <si>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</si>
  <si>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</si>
  <si>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</si>
  <si>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</si>
  <si>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</si>
  <si>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</si>
  <si>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</si>
  <si>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</si>
  <si>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</si>
  <si>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</si>
  <si>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</si>
  <si>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</si>
  <si>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</si>
  <si>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</si>
  <si>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</si>
  <si>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</si>
  <si>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</si>
  <si>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</si>
  <si>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</si>
  <si>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</si>
  <si>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</si>
  <si>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</si>
  <si>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</si>
  <si>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</si>
  <si>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</si>
  <si>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</si>
  <si>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</si>
  <si>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</si>
  <si>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</si>
  <si>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</si>
  <si>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</si>
  <si>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</si>
  <si>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</si>
  <si>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</si>
  <si>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</si>
  <si>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</si>
  <si>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</si>
  <si>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</si>
  <si>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</si>
  <si>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</si>
  <si>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</si>
  <si>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</si>
  <si>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</si>
  <si>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</si>
  <si>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</si>
  <si>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</si>
  <si>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</si>
  <si>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</si>
  <si>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</si>
  <si>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</si>
  <si>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</si>
  <si>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</si>
  <si>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</si>
  <si>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</si>
  <si>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</si>
  <si>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</si>
  <si>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</si>
  <si>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</si>
  <si>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</si>
  <si>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</si>
  <si>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</si>
  <si>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</si>
  <si>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</si>
  <si>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</si>
  <si>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</si>
  <si>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</si>
  <si>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</si>
  <si>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</si>
  <si>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</si>
  <si>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</si>
  <si>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</si>
  <si>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</si>
  <si>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</si>
  <si>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</si>
  <si>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</si>
  <si>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</si>
  <si>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</si>
  <si>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</si>
  <si>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</si>
  <si>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</si>
  <si>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</si>
  <si>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</si>
  <si>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</si>
  <si>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</si>
  <si>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</si>
  <si>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</si>
  <si>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</si>
  <si>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</si>
  <si>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</si>
  <si>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</si>
  <si>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</si>
  <si>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</si>
  <si>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</si>
  <si>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</si>
  <si>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</si>
  <si>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</si>
  <si>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</si>
  <si>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</si>
  <si>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</si>
  <si>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</si>
  <si>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</si>
  <si>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</si>
  <si>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</si>
  <si>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</si>
  <si>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</si>
  <si>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</si>
  <si>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</si>
  <si>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</si>
  <si>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</si>
  <si>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</si>
  <si>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</si>
  <si>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</si>
  <si>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</si>
  <si>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</si>
  <si>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</si>
  <si>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</si>
  <si>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</si>
  <si>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</si>
  <si>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</si>
  <si>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</si>
  <si>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</si>
  <si>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</si>
  <si>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</si>
  <si>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</si>
  <si>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</si>
  <si>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</si>
  <si>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</si>
  <si>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</si>
  <si>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</si>
  <si>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</si>
  <si>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</si>
  <si>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</si>
  <si>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</si>
  <si>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</si>
  <si>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</si>
  <si>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</si>
  <si>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</si>
  <si>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</si>
  <si>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</si>
  <si>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</si>
  <si>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</si>
  <si>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</si>
  <si>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</si>
  <si>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</si>
  <si>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</si>
  <si>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</si>
  <si>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</si>
  <si>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</si>
  <si>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</si>
  <si>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</si>
  <si>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</si>
  <si>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</si>
  <si>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</si>
  <si>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</si>
  <si>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</si>
  <si>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</si>
  <si>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</si>
  <si>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</si>
  <si>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</si>
  <si>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</si>
  <si>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</si>
  <si>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</si>
  <si>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</si>
  <si>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</si>
  <si>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</si>
  <si>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</si>
  <si>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</si>
  <si>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</si>
  <si>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</si>
  <si>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</si>
  <si>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</si>
  <si>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</si>
  <si>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</si>
  <si>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</si>
  <si>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</si>
  <si>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</si>
  <si>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</si>
  <si>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</si>
  <si>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</si>
  <si>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</si>
  <si>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</si>
  <si>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</si>
  <si>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</si>
  <si>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</si>
  <si>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</si>
  <si>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</si>
  <si>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</si>
  <si>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</si>
  <si>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</si>
  <si>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</si>
  <si>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</si>
  <si>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</si>
  <si>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</si>
  <si>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</si>
  <si>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</si>
  <si>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</si>
  <si>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</si>
  <si>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</si>
  <si>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</si>
  <si>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</si>
  <si>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</si>
  <si>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</si>
  <si>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</si>
  <si>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</si>
  <si>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</si>
  <si>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</si>
  <si>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</si>
  <si>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</si>
  <si>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</si>
  <si>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</si>
  <si>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</si>
  <si>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</si>
  <si>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</si>
  <si>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</si>
  <si>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</si>
  <si>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</si>
  <si>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</si>
  <si>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</si>
  <si>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</si>
  <si>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</si>
  <si>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</si>
  <si>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</si>
  <si>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</si>
  <si>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</si>
  <si>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</si>
  <si>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</si>
  <si>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</si>
  <si>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</si>
  <si>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</si>
  <si>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</si>
  <si>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</si>
  <si>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</si>
  <si>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</si>
  <si>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</si>
  <si>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</si>
  <si>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</si>
  <si>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</si>
  <si>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</si>
  <si>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</si>
  <si>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</si>
  <si>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</si>
  <si>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</si>
  <si>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</si>
  <si>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</si>
  <si>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</si>
  <si>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</si>
  <si>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</si>
  <si>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</si>
  <si>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</si>
  <si>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</si>
  <si>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</si>
  <si>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</si>
  <si>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</si>
  <si>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</si>
  <si>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</si>
  <si>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</si>
  <si>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</si>
  <si>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</si>
  <si>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</si>
  <si>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</si>
  <si>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</si>
  <si>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</si>
  <si>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</si>
  <si>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</si>
  <si>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</si>
  <si>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</si>
  <si>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</si>
  <si>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</si>
  <si>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</si>
  <si>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</si>
  <si>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</si>
  <si>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</si>
  <si>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</si>
  <si>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</si>
  <si>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</si>
  <si>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</si>
  <si>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</si>
  <si>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</si>
  <si>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</si>
  <si>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</si>
  <si>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</si>
  <si>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</si>
  <si>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</si>
  <si>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</si>
  <si>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</si>
  <si>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</si>
  <si>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</si>
  <si>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</si>
  <si>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</si>
  <si>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</si>
  <si>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</si>
  <si>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</si>
  <si>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</si>
  <si>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</si>
  <si>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</si>
  <si>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</si>
  <si>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</si>
  <si>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</si>
  <si>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</si>
  <si>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</si>
  <si>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</si>
  <si>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</si>
  <si>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</si>
  <si>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</si>
  <si>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</si>
  <si>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</si>
  <si>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</si>
  <si>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</si>
  <si>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</si>
  <si>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</si>
  <si>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</si>
  <si>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</si>
  <si>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</si>
  <si>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</si>
  <si>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</si>
  <si>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</si>
  <si>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</si>
  <si>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</si>
  <si>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</si>
  <si>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</si>
  <si>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</si>
  <si>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</si>
  <si>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</si>
  <si>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</si>
  <si>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</si>
  <si>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</si>
  <si>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</si>
  <si>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</si>
  <si>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</si>
  <si>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</si>
  <si>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</si>
  <si>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</si>
  <si>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</si>
  <si>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</si>
  <si>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</si>
  <si>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</si>
  <si>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</si>
  <si>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</si>
  <si>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</si>
  <si>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</si>
  <si>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</si>
  <si>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</si>
  <si>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</si>
  <si>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</si>
  <si>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</si>
  <si>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</si>
  <si>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</si>
  <si>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</si>
  <si>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</si>
  <si>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</si>
  <si>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</si>
  <si>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</si>
  <si>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</si>
  <si>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</si>
  <si>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</si>
  <si>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</si>
  <si>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</si>
  <si>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</si>
  <si>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</si>
  <si>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</si>
  <si>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</si>
  <si>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</si>
  <si>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</si>
  <si>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</si>
  <si>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</si>
  <si>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</si>
  <si>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</si>
  <si>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</si>
  <si>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</si>
  <si>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</si>
  <si>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</si>
  <si>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</si>
  <si>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</si>
  <si>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</si>
  <si>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</si>
  <si>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</si>
  <si>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</si>
  <si>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</si>
  <si>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</si>
  <si>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</si>
  <si>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</si>
  <si>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</si>
  <si>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</si>
  <si>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</si>
  <si>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</si>
  <si>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</si>
  <si>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</si>
  <si>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</si>
  <si>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</si>
  <si>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</si>
  <si>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</si>
  <si>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</si>
  <si>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</si>
  <si>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</si>
  <si>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</si>
  <si>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</si>
  <si>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</si>
  <si>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</si>
  <si>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</si>
  <si>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</si>
  <si>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</si>
  <si>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</si>
  <si>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</si>
  <si>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</si>
  <si>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</si>
  <si>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</si>
  <si>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</si>
  <si>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</si>
  <si>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</si>
  <si>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</si>
  <si>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</si>
  <si>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</si>
  <si>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</si>
  <si>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</si>
  <si>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</si>
  <si>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</si>
  <si>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</si>
  <si>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</si>
  <si>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</si>
  <si>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</si>
  <si>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</si>
  <si>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</si>
  <si>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</si>
  <si>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</si>
  <si>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</si>
  <si>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</si>
  <si>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</si>
  <si>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</si>
  <si>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</si>
  <si>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</si>
  <si>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</si>
  <si>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</si>
  <si>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</si>
  <si>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</si>
  <si>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</si>
  <si>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</si>
  <si>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</si>
  <si>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</si>
  <si>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</si>
  <si>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</si>
  <si>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</si>
  <si>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</si>
  <si>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</si>
  <si>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</si>
  <si>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</si>
  <si>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</si>
  <si>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</si>
  <si>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</si>
  <si>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</si>
  <si>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</si>
  <si>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</si>
  <si>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</si>
  <si>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</si>
  <si>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</si>
  <si>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</si>
  <si>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</si>
  <si>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</si>
  <si>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</si>
  <si>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</si>
  <si>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</si>
  <si>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</si>
  <si>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</si>
  <si>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</si>
  <si>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</si>
  <si>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</si>
  <si>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</si>
  <si>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</si>
  <si>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</si>
  <si>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</si>
  <si>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</si>
  <si>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</si>
  <si>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</si>
  <si>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</si>
  <si>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</si>
  <si>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</si>
  <si>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</si>
  <si>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</si>
  <si>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</si>
  <si>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</si>
  <si>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</si>
  <si>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</si>
  <si>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</si>
  <si>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</si>
  <si>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</si>
  <si>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</si>
  <si>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</si>
  <si>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</si>
  <si>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</si>
  <si>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</si>
  <si>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</si>
  <si>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</si>
  <si>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</si>
  <si>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</si>
  <si>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</si>
  <si>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</si>
  <si>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</si>
  <si>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</si>
  <si>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</si>
  <si>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</si>
  <si>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</si>
  <si>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</si>
  <si>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</si>
  <si>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</si>
  <si>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</si>
  <si>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</si>
  <si>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</si>
  <si>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</si>
  <si>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</si>
  <si>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</si>
  <si>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</si>
  <si>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</si>
  <si>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</si>
  <si>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</si>
  <si>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</si>
  <si>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</si>
  <si>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</si>
  <si>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</si>
  <si>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</si>
  <si>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</si>
  <si>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</si>
  <si>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</si>
  <si>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</si>
  <si>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</si>
  <si>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</si>
  <si>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</si>
  <si>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</si>
  <si>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</si>
  <si>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</si>
  <si>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</si>
  <si>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</si>
  <si>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</si>
  <si>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</si>
  <si>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</si>
  <si>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</si>
  <si>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</si>
  <si>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</si>
  <si>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</si>
  <si>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</si>
  <si>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</si>
  <si>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</si>
  <si>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</si>
  <si>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</si>
  <si>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</si>
  <si>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</si>
  <si>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</si>
  <si>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</si>
  <si>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</si>
  <si>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</si>
  <si>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</si>
  <si>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</si>
  <si>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</si>
  <si>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</si>
  <si>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</si>
  <si>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</si>
  <si>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</si>
  <si>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</si>
  <si>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</si>
  <si>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</si>
  <si>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</si>
  <si>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</si>
  <si>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</si>
  <si>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</si>
  <si>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</si>
  <si>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</si>
  <si>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</si>
  <si>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</si>
  <si>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</si>
  <si>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</si>
  <si>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</si>
  <si>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</si>
  <si>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</si>
  <si>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</si>
  <si>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</si>
  <si>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</si>
  <si>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</si>
  <si>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</si>
  <si>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</si>
  <si>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</si>
  <si>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</si>
  <si>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</si>
  <si>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</si>
  <si>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</si>
  <si>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</si>
  <si>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</si>
  <si>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</si>
  <si>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</si>
  <si>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</si>
  <si>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</si>
  <si>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</si>
  <si>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</si>
  <si>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</si>
  <si>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</si>
  <si>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</si>
  <si>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</si>
  <si>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</si>
  <si>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</si>
  <si>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</si>
  <si>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</si>
  <si>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</si>
  <si>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</si>
  <si>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</si>
  <si>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</si>
  <si>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</si>
  <si>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</si>
  <si>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</si>
  <si>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</si>
  <si>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</si>
  <si>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</si>
  <si>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</si>
  <si>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</si>
  <si>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</si>
  <si>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</si>
  <si>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</si>
  <si>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</si>
  <si>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</si>
  <si>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</si>
  <si>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</si>
  <si>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</si>
  <si>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</si>
  <si>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</si>
  <si>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</si>
  <si>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</si>
  <si>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</si>
  <si>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</si>
  <si>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</si>
  <si>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</si>
  <si>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</si>
  <si>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</si>
  <si>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</si>
  <si>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</si>
  <si>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</si>
  <si>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</si>
  <si>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</si>
  <si>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</si>
  <si>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</si>
  <si>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</si>
  <si>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</si>
  <si>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</si>
  <si>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</si>
  <si>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</si>
  <si>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</si>
  <si>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</si>
  <si>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</si>
  <si>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</si>
  <si>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</si>
  <si>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</si>
  <si>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</si>
  <si>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</si>
  <si>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</si>
  <si>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</si>
  <si>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</si>
  <si>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</si>
  <si>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</si>
  <si>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</si>
  <si>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</si>
  <si>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</si>
  <si>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</si>
  <si>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</si>
  <si>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</si>
  <si>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</si>
  <si>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</si>
  <si>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</si>
  <si>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</si>
  <si>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</si>
  <si>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</si>
  <si>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</si>
  <si>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</si>
  <si>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</si>
  <si>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</si>
  <si>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</si>
  <si>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</si>
  <si>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</si>
  <si>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</si>
  <si>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</si>
  <si>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</si>
  <si>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</si>
  <si>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</si>
  <si>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</si>
  <si>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</si>
  <si>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</si>
  <si>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</si>
  <si>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</si>
  <si>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</si>
  <si>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</si>
  <si>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</si>
  <si>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</si>
  <si>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</si>
  <si>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</si>
  <si>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</si>
  <si>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</si>
  <si>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</si>
  <si>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</si>
  <si>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</si>
  <si>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</si>
  <si>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</si>
  <si>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</si>
  <si>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</si>
  <si>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</si>
  <si>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</si>
  <si>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</si>
  <si>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</si>
  <si>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</si>
  <si>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</si>
  <si>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</si>
  <si>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</si>
  <si>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</si>
  <si>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</si>
  <si>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</si>
  <si>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</si>
  <si>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</si>
  <si>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</si>
  <si>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</si>
  <si>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</si>
  <si>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</si>
  <si>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</si>
  <si>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</si>
  <si>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</si>
  <si>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</si>
  <si>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</si>
  <si>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</si>
  <si>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</si>
  <si>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</si>
  <si>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</si>
  <si>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</si>
  <si>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</si>
  <si>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</si>
  <si>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</si>
  <si>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</si>
  <si>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</si>
  <si>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</si>
  <si>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</si>
  <si>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</si>
  <si>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</si>
  <si>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</si>
  <si>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</si>
  <si>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</si>
  <si>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</si>
  <si>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</si>
  <si>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</si>
  <si>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</si>
  <si>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</si>
  <si>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</si>
  <si>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</si>
  <si>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</si>
  <si>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</si>
  <si>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</si>
  <si>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</si>
  <si>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</si>
  <si>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</si>
  <si>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</si>
  <si>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</si>
  <si>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</si>
  <si>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</si>
  <si>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</si>
  <si>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</si>
  <si>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</si>
  <si>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</si>
  <si>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</si>
  <si>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</si>
  <si>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</si>
  <si>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</si>
  <si>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</si>
  <si>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</si>
  <si>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</si>
  <si>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</si>
  <si>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</si>
  <si>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</si>
  <si>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</si>
  <si>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</si>
  <si>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</si>
  <si>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</si>
  <si>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</si>
  <si>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</si>
  <si>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</si>
  <si>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</si>
  <si>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</si>
  <si>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</si>
  <si>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</si>
  <si>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</si>
  <si>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</si>
  <si>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</si>
  <si>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</si>
  <si>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</si>
  <si>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</si>
  <si>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</si>
  <si>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</si>
  <si>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</si>
  <si>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</si>
  <si>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</si>
  <si>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</si>
  <si>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</si>
  <si>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</si>
  <si>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</si>
  <si>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</si>
  <si>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</si>
  <si>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</si>
  <si>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</si>
  <si>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</si>
  <si>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</si>
  <si>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</si>
  <si>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</si>
  <si>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</si>
  <si>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</si>
  <si>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</si>
  <si>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</si>
  <si>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</si>
  <si>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</si>
  <si>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</si>
  <si>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</si>
  <si>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</si>
  <si>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</si>
  <si>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</si>
  <si>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</si>
  <si>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</si>
  <si>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</si>
  <si>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</si>
  <si>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</si>
  <si>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</si>
  <si>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</si>
  <si>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</si>
  <si>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</si>
  <si>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</si>
  <si>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</si>
  <si>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</si>
  <si>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</si>
  <si>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</si>
  <si>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</si>
  <si>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</si>
  <si>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</si>
  <si>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</si>
  <si>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</si>
  <si>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</si>
  <si>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</si>
  <si>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</si>
  <si>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</si>
  <si>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</si>
  <si>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</si>
  <si>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</si>
  <si>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</si>
  <si>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</si>
  <si>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</si>
  <si>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</si>
  <si>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</si>
  <si>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</si>
  <si>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</si>
  <si>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</si>
  <si>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</si>
  <si>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</si>
  <si>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</si>
  <si>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</si>
  <si>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</si>
  <si>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</si>
  <si>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</si>
  <si>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</si>
  <si>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</si>
  <si>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</si>
  <si>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</si>
  <si>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</si>
  <si>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</si>
  <si>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</si>
  <si>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</si>
  <si>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</si>
  <si>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</si>
  <si>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</si>
  <si>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</si>
  <si>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</si>
  <si>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</si>
  <si>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</si>
  <si>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</si>
  <si>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</si>
  <si>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</si>
  <si>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</si>
  <si>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</si>
  <si>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</si>
  <si>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</si>
  <si>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</si>
  <si>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</si>
  <si>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</si>
  <si>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</si>
  <si>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</si>
  <si>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</si>
  <si>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</si>
  <si>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</si>
  <si>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</si>
  <si>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</si>
  <si>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</si>
  <si>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</si>
  <si>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</si>
  <si>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</si>
  <si>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</si>
  <si>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</si>
  <si>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</si>
  <si>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</si>
  <si>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</si>
  <si>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</si>
  <si>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</si>
  <si>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</si>
  <si>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</si>
  <si>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</si>
  <si>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</si>
  <si>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</si>
  <si>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</si>
  <si>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</si>
  <si>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</si>
  <si>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</si>
  <si>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</si>
  <si>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</si>
  <si>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</si>
  <si>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</si>
  <si>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</si>
  <si>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</si>
  <si>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</si>
  <si>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</si>
  <si>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</si>
  <si>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</si>
  <si>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</si>
  <si>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</si>
  <si>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</si>
  <si>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</si>
  <si>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</si>
  <si>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</si>
  <si>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</si>
  <si>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</si>
  <si>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</si>
  <si>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</si>
  <si>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</si>
  <si>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</si>
  <si>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</si>
  <si>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</si>
  <si>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</si>
  <si>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</si>
  <si>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</si>
  <si>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</si>
  <si>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</si>
  <si>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</si>
  <si>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</si>
  <si>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</si>
  <si>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</si>
  <si>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</si>
  <si>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</si>
  <si>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</si>
  <si>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</si>
  <si>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</si>
  <si>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</si>
  <si>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</si>
  <si>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</si>
  <si>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</si>
  <si>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</si>
  <si>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</si>
  <si>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</si>
  <si>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</si>
  <si>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</si>
  <si>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</si>
  <si>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</si>
  <si>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</si>
  <si>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</si>
  <si>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</si>
  <si>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</si>
  <si>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</si>
  <si>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</si>
  <si>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</si>
  <si>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</si>
  <si>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</si>
  <si>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</si>
  <si>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</si>
  <si>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</si>
  <si>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</si>
  <si>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</si>
  <si>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</si>
  <si>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</si>
  <si>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</si>
  <si>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</si>
  <si>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</si>
  <si>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</si>
  <si>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</si>
  <si>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</si>
  <si>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</si>
  <si>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</si>
  <si>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</si>
  <si>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</si>
  <si>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</si>
  <si>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</si>
  <si>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</si>
  <si>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</si>
  <si>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</si>
  <si>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</si>
  <si>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</si>
  <si>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</si>
  <si>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</si>
  <si>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</si>
  <si>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</si>
  <si>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</si>
  <si>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</si>
  <si>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</si>
  <si>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</si>
  <si>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</si>
  <si>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</si>
  <si>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</si>
  <si>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</si>
  <si>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</si>
  <si>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</si>
  <si>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</si>
  <si>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</si>
  <si>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</si>
  <si>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</si>
  <si>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</si>
  <si>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</si>
  <si>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</si>
  <si>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</si>
  <si>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</si>
  <si>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</si>
  <si>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</si>
  <si>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</si>
  <si>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</si>
  <si>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</si>
  <si>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</si>
  <si>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</si>
  <si>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</si>
  <si>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</si>
  <si>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</si>
  <si>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</si>
  <si>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</si>
  <si>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</si>
  <si>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</si>
  <si>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</si>
  <si>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</si>
  <si>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</si>
  <si>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</si>
  <si>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</si>
  <si>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</si>
  <si>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</si>
  <si>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</si>
  <si>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</si>
  <si>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</si>
  <si>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</si>
  <si>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</si>
  <si>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</si>
  <si>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</si>
  <si>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</si>
  <si>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</si>
  <si>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</si>
  <si>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</si>
  <si>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</si>
  <si>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</si>
  <si>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</si>
  <si>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</si>
  <si>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</si>
  <si>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</si>
  <si>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</si>
  <si>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</si>
  <si>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</si>
  <si>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</si>
  <si>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</si>
  <si>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</si>
  <si>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</si>
  <si>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</si>
  <si>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</si>
  <si>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</si>
  <si>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</si>
  <si>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</si>
  <si>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</si>
  <si>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</si>
  <si>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</si>
  <si>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</si>
  <si>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</si>
  <si>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</si>
  <si>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</si>
  <si>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</si>
  <si>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</si>
  <si>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</si>
  <si>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</si>
  <si>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</si>
  <si>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</si>
  <si>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</si>
  <si>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</si>
  <si>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</si>
  <si>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</si>
  <si>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</si>
  <si>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</si>
  <si>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</si>
  <si>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</si>
  <si>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</si>
  <si>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</si>
  <si>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</si>
  <si>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</si>
  <si>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</si>
  <si>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</si>
  <si>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</si>
  <si>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</si>
  <si>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</si>
  <si>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</si>
  <si>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</si>
  <si>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</si>
  <si>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</si>
  <si>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</si>
  <si>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</si>
  <si>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</si>
  <si>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</si>
  <si>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</si>
  <si>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</si>
  <si>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</si>
  <si>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</si>
  <si>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</si>
  <si>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</si>
  <si>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</si>
  <si>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</si>
  <si>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</si>
  <si>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</si>
  <si>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</si>
  <si>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</si>
  <si>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</si>
  <si>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</si>
  <si>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</si>
  <si>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</si>
  <si>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</si>
  <si>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</si>
  <si>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</si>
  <si>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</si>
  <si>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</si>
  <si>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</si>
  <si>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</si>
  <si>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</si>
  <si>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</si>
  <si>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</si>
  <si>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</si>
  <si>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</si>
  <si>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</si>
  <si>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</si>
  <si>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</si>
  <si>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</si>
  <si>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</si>
  <si>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</si>
  <si>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</si>
  <si>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</si>
  <si>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</si>
  <si>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</si>
  <si>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</si>
  <si>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</si>
  <si>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</si>
  <si>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</si>
  <si>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</si>
  <si>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</si>
  <si>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</si>
  <si>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</si>
  <si>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</si>
  <si>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</si>
  <si>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</si>
  <si>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</si>
  <si>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</si>
  <si>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</si>
  <si>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</si>
  <si>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</si>
  <si>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</si>
  <si>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</si>
  <si>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</si>
  <si>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</si>
  <si>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</si>
  <si>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</si>
  <si>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</si>
  <si>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</si>
  <si>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</si>
  <si>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</si>
  <si>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</si>
  <si>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</si>
  <si>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</si>
  <si>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</si>
  <si>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</si>
  <si>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</si>
  <si>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</si>
  <si>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</si>
  <si>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</si>
  <si>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</si>
  <si>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</si>
  <si>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</si>
  <si>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</si>
  <si>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</si>
  <si>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</si>
  <si>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</si>
  <si>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</si>
  <si>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</si>
  <si>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</si>
  <si>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</si>
  <si>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</si>
  <si>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</si>
  <si>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</si>
  <si>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</si>
  <si>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</si>
  <si>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</si>
  <si>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</si>
  <si>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</si>
  <si>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</si>
  <si>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</si>
  <si>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</si>
  <si>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</si>
  <si>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</si>
  <si>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</si>
  <si>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</si>
  <si>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</si>
  <si>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</si>
  <si>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</si>
  <si>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</si>
  <si>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</si>
  <si>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</si>
  <si>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</si>
  <si>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</si>
  <si>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</si>
  <si>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</si>
  <si>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</si>
  <si>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</si>
  <si>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</si>
  <si>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</si>
  <si>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</si>
  <si>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</si>
  <si>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</si>
  <si>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</si>
  <si>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</si>
  <si>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</si>
  <si>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</si>
  <si>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</si>
  <si>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</si>
  <si>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</si>
  <si>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</si>
  <si>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</si>
  <si>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</si>
  <si>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</si>
  <si>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</si>
  <si>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</si>
  <si>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</si>
  <si>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</si>
  <si>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</si>
  <si>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</si>
  <si>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</si>
  <si>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</si>
  <si>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</si>
  <si>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</si>
  <si>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</si>
  <si>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</si>
  <si>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</si>
  <si>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</si>
  <si>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</si>
  <si>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</si>
  <si>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</si>
  <si>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</si>
  <si>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</si>
  <si>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</si>
  <si>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</si>
  <si>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</si>
  <si>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</si>
  <si>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</si>
  <si>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</si>
  <si>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</si>
  <si>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</si>
  <si>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</si>
  <si>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</si>
  <si>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</si>
  <si>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</si>
  <si>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</si>
  <si>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</si>
  <si>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</si>
  <si>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</si>
  <si>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</si>
  <si>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</si>
  <si>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</si>
  <si>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</si>
  <si>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</si>
  <si>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</si>
  <si>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</si>
  <si>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</si>
  <si>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</si>
  <si>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</si>
  <si>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</si>
  <si>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</si>
  <si>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</si>
  <si>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</si>
  <si>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</si>
  <si>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</si>
  <si>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</si>
  <si>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</si>
  <si>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</si>
  <si>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</si>
  <si>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</si>
  <si>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</si>
  <si>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</si>
  <si>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</si>
  <si>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</si>
  <si>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</si>
  <si>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</si>
  <si>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</si>
  <si>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</si>
  <si>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</si>
  <si>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</si>
  <si>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</si>
  <si>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</si>
  <si>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</si>
  <si>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</si>
  <si>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</si>
  <si>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</si>
  <si>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</si>
  <si>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</si>
  <si>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</si>
  <si>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</si>
  <si>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</si>
  <si>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</si>
  <si>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</si>
  <si>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</si>
  <si>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</si>
  <si>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</si>
  <si>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</si>
  <si>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</si>
  <si>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</si>
  <si>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</si>
  <si>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</si>
  <si>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</si>
  <si>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</si>
  <si>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</si>
  <si>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</si>
  <si>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</si>
  <si>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</si>
  <si>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</si>
  <si>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</si>
  <si>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</si>
  <si>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</si>
  <si>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</si>
  <si>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</si>
  <si>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</si>
  <si>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</si>
  <si>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</si>
  <si>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</si>
  <si>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</si>
  <si>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</si>
  <si>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</si>
  <si>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</si>
  <si>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</si>
  <si>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</si>
  <si>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</si>
  <si>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</si>
  <si>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</si>
  <si>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</si>
  <si>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</si>
  <si>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</si>
  <si>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</si>
  <si>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</si>
  <si>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</si>
  <si>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</si>
  <si>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</si>
  <si>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</si>
  <si>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</si>
  <si>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</si>
  <si>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</si>
  <si>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</si>
  <si>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</si>
  <si>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</si>
  <si>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</si>
  <si>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</si>
  <si>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</si>
  <si>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</si>
  <si>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</si>
  <si>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</si>
  <si>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</si>
  <si>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</si>
  <si>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</si>
  <si>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</si>
  <si>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</si>
  <si>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</si>
  <si>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</si>
  <si>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</si>
  <si>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</si>
  <si>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</si>
  <si>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</si>
  <si>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</si>
  <si>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</si>
  <si>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</si>
  <si>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</si>
  <si>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</si>
  <si>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</si>
  <si>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</si>
  <si>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</si>
  <si>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</si>
  <si>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</si>
  <si>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</si>
  <si>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</si>
  <si>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</si>
  <si>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</si>
  <si>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</si>
  <si>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</si>
  <si>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</si>
  <si>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</si>
  <si>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</si>
  <si>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</si>
  <si>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</si>
  <si>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</si>
  <si>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</si>
  <si>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</si>
  <si>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</si>
  <si>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</si>
  <si>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</si>
  <si>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</si>
  <si>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</si>
  <si>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</si>
  <si>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</si>
  <si>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</si>
  <si>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</si>
  <si>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</si>
  <si>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</si>
  <si>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</si>
  <si>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</si>
  <si>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</si>
  <si>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</si>
  <si>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</si>
  <si>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</si>
  <si>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</si>
  <si>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</si>
  <si>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</si>
  <si>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</si>
  <si>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</si>
  <si>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</si>
  <si>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</si>
  <si>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</si>
  <si>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</si>
  <si>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</si>
  <si>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</si>
  <si>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</si>
  <si>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</si>
  <si>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</si>
  <si>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</si>
  <si>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</si>
  <si>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</si>
  <si>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</si>
  <si>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</si>
  <si>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</si>
  <si>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</si>
  <si>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</si>
  <si>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</si>
  <si>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</si>
  <si>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</si>
  <si>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</si>
  <si>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</si>
  <si>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</si>
  <si>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</si>
  <si>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</si>
  <si>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</si>
  <si>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</si>
  <si>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</si>
  <si>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</si>
  <si>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</si>
  <si>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</si>
  <si>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</si>
  <si>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</si>
  <si>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</si>
  <si>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</si>
  <si>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</si>
  <si>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</si>
  <si>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</si>
  <si>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</si>
  <si>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</si>
  <si>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</si>
  <si>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</si>
  <si>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</si>
  <si>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</si>
  <si>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</si>
  <si>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</si>
  <si>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</si>
  <si>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</si>
  <si>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</si>
  <si>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</si>
  <si>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</si>
  <si>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</si>
  <si>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</si>
  <si>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</si>
  <si>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</si>
  <si>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</si>
  <si>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</si>
  <si>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</si>
  <si>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</si>
  <si>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</si>
  <si>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</si>
  <si>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</si>
  <si>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</si>
  <si>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</si>
  <si>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</si>
  <si>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</si>
  <si>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</si>
  <si>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</si>
  <si>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</si>
  <si>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</si>
  <si>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</si>
  <si>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</si>
  <si>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</si>
  <si>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</si>
  <si>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</si>
  <si>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</si>
  <si>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</si>
  <si>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</si>
  <si>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</si>
  <si>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</si>
  <si>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</si>
  <si>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</si>
  <si>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</si>
  <si>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</si>
  <si>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</si>
  <si>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</si>
  <si>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</si>
  <si>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</si>
  <si>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</si>
  <si>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</si>
  <si>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</si>
  <si>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</si>
  <si>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</si>
  <si>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</si>
  <si>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</si>
  <si>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</si>
  <si>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</si>
  <si>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</si>
  <si>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</si>
  <si>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</si>
  <si>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</si>
  <si>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</si>
  <si>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</si>
  <si>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</si>
  <si>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</si>
  <si>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</si>
  <si>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</si>
  <si>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</si>
  <si>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</si>
  <si>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</si>
  <si>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</si>
  <si>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</si>
  <si>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</si>
  <si>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</si>
  <si>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</si>
  <si>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</si>
  <si>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</si>
  <si>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</si>
  <si>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</si>
  <si>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</si>
  <si>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</si>
  <si>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</si>
  <si>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</si>
  <si>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</si>
  <si>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</si>
  <si>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</si>
  <si>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</si>
  <si>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</si>
  <si>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</si>
  <si>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</si>
  <si>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</si>
  <si>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</si>
  <si>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</si>
  <si>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</si>
  <si>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</si>
  <si>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</si>
  <si>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</si>
  <si>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</si>
  <si>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</si>
  <si>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</si>
  <si>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</si>
  <si>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</si>
  <si>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</si>
  <si>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</si>
  <si>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</si>
  <si>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</si>
  <si>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</si>
  <si>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</si>
  <si>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</si>
  <si>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</si>
  <si>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</si>
  <si>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</si>
  <si>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</si>
  <si>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</si>
  <si>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</si>
  <si>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</si>
  <si>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</si>
  <si>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</si>
  <si>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</si>
  <si>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</si>
  <si>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</si>
  <si>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</si>
  <si>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</si>
  <si>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</si>
  <si>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</si>
  <si>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</si>
  <si>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</si>
  <si>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</si>
  <si>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</si>
  <si>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</si>
  <si>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</si>
  <si>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</si>
  <si>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</si>
  <si>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</si>
  <si>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</si>
  <si>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</si>
  <si>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</si>
  <si>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</si>
  <si>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</si>
  <si>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</si>
  <si>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</si>
  <si>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</si>
  <si>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</si>
  <si>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</si>
  <si>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</si>
  <si>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</si>
  <si>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</si>
  <si>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</si>
  <si>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</si>
  <si>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</si>
  <si>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</si>
  <si>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</si>
  <si>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</si>
  <si>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</si>
  <si>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</si>
  <si>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</si>
  <si>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</si>
  <si>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</si>
  <si>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</si>
  <si>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</si>
  <si>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</si>
  <si>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</si>
  <si>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</si>
  <si>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</si>
  <si>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</si>
  <si>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</si>
  <si>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</si>
  <si>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</si>
  <si>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</si>
  <si>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</si>
  <si>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</si>
  <si>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</si>
  <si>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</si>
  <si>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</si>
  <si>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</si>
  <si>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</si>
  <si>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</si>
  <si>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</si>
  <si>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</si>
  <si>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</si>
  <si>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</si>
  <si>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</si>
  <si>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</si>
  <si>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</si>
  <si>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</si>
  <si>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</si>
  <si>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</si>
  <si>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</si>
  <si>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</si>
  <si>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</si>
  <si>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</si>
  <si>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</si>
  <si>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</si>
  <si>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</si>
  <si>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</si>
  <si>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</si>
  <si>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</si>
  <si>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</si>
  <si>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</si>
  <si>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</si>
  <si>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</si>
  <si>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</si>
  <si>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</si>
  <si>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</si>
  <si>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</si>
  <si>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</si>
  <si>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</si>
  <si>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</si>
  <si>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</si>
  <si>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</si>
  <si>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</si>
  <si>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</si>
  <si>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</si>
  <si>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</si>
  <si>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</si>
  <si>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</si>
  <si>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</si>
  <si>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</si>
  <si>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</si>
  <si>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</si>
  <si>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</si>
  <si>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</si>
  <si>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</si>
  <si>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</si>
  <si>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</si>
  <si>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</si>
  <si>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</si>
  <si>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</si>
  <si>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</si>
  <si>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</si>
  <si>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</si>
  <si>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</si>
  <si>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</si>
  <si>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</si>
  <si>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</si>
  <si>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</si>
  <si>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</si>
  <si>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</si>
  <si>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</si>
  <si>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</si>
  <si>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</si>
  <si>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</si>
  <si>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</si>
  <si>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</si>
  <si>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</si>
  <si>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</si>
  <si>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</si>
  <si>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</si>
  <si>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</si>
  <si>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</si>
  <si>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</si>
  <si>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</si>
  <si>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</si>
  <si>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</si>
  <si>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</si>
  <si>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</si>
  <si>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</si>
  <si>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</si>
  <si>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</si>
  <si>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</si>
  <si>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</si>
  <si>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</si>
  <si>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</si>
  <si>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</si>
  <si>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</si>
  <si>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</si>
  <si>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</si>
  <si>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</si>
  <si>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</si>
  <si>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</si>
  <si>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</si>
  <si>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</si>
  <si>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</si>
  <si>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</si>
  <si>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</si>
  <si>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</si>
  <si>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</si>
  <si>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</si>
  <si>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</si>
  <si>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</si>
  <si>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</si>
  <si>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</si>
  <si>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</si>
  <si>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</si>
  <si>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</si>
  <si>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</si>
  <si>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</si>
  <si>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</si>
  <si>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</si>
  <si>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</si>
  <si>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</si>
  <si>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</si>
  <si>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</si>
  <si>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</si>
  <si>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</si>
  <si>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</si>
  <si>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</si>
  <si>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</si>
  <si>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</si>
  <si>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</si>
  <si>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</si>
  <si>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</si>
  <si>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</si>
  <si>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</si>
  <si>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</si>
  <si>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</si>
  <si>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</si>
  <si>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</si>
  <si>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</si>
  <si>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</si>
  <si>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</si>
  <si>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</si>
  <si>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</si>
  <si>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</si>
  <si>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</si>
  <si>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</si>
  <si>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</si>
  <si>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</si>
  <si>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</si>
  <si>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</si>
  <si>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</si>
  <si>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</si>
  <si>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</si>
  <si>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</si>
  <si>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</si>
  <si>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</si>
  <si>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</si>
  <si>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</si>
  <si>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</si>
  <si>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</si>
  <si>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</si>
  <si>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</si>
  <si>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</si>
  <si>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</si>
  <si>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</si>
  <si>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</si>
  <si>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</si>
  <si>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</si>
  <si>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</si>
  <si>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</si>
  <si>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</si>
  <si>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</si>
  <si>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</si>
  <si>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</si>
  <si>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</si>
  <si>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</si>
  <si>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</si>
  <si>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</si>
  <si>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</si>
  <si>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</si>
  <si>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</si>
  <si>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</si>
  <si>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</si>
  <si>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</si>
  <si>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</si>
  <si>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</si>
  <si>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</si>
  <si>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</si>
  <si>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</si>
  <si>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</si>
  <si>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</si>
  <si>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</si>
  <si>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</si>
  <si>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</si>
  <si>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</si>
  <si>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</si>
  <si>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</si>
  <si>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</si>
  <si>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</si>
  <si>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</si>
  <si>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</si>
  <si>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</si>
  <si>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</si>
  <si>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</si>
  <si>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</si>
  <si>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</si>
  <si>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</si>
  <si>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</si>
  <si>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</si>
  <si>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</si>
  <si>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</si>
  <si>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</si>
  <si>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</si>
  <si>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</si>
  <si>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</si>
  <si>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</si>
  <si>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</si>
  <si>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</si>
  <si>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</si>
  <si>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</si>
  <si>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</si>
  <si>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</si>
  <si>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</si>
  <si>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</si>
  <si>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</si>
  <si>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</si>
  <si>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</si>
  <si>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</si>
  <si>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</si>
  <si>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</si>
  <si>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</si>
  <si>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</si>
  <si>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</si>
  <si>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</si>
  <si>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</si>
  <si>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</si>
  <si>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</si>
  <si>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</si>
  <si>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</si>
  <si>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</si>
  <si>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</si>
  <si>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</si>
  <si>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</si>
  <si>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</si>
  <si>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</si>
  <si>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</si>
  <si>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</si>
  <si>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</si>
  <si>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</si>
  <si>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</si>
  <si>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</si>
  <si>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</si>
  <si>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</si>
  <si>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</si>
  <si>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</si>
  <si>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</si>
  <si>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</si>
  <si>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</si>
  <si>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</si>
  <si>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</si>
  <si>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</si>
  <si>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</si>
  <si>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</si>
  <si>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</si>
  <si>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</si>
  <si>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</si>
  <si>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</si>
  <si>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</si>
  <si>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</si>
  <si>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</si>
  <si>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</si>
  <si>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</si>
  <si>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</si>
  <si>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</si>
  <si>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</si>
  <si>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</si>
  <si>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</si>
  <si>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</si>
  <si>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</si>
  <si>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</si>
  <si>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</si>
  <si>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</si>
  <si>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</si>
  <si>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</si>
  <si>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</si>
  <si>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</si>
  <si>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</si>
  <si>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</si>
  <si>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</si>
  <si>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</si>
  <si>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</si>
  <si>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</si>
  <si>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</si>
  <si>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</si>
  <si>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</si>
  <si>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</si>
  <si>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</si>
  <si>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</si>
  <si>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</si>
  <si>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</si>
  <si>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</si>
  <si>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</si>
  <si>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</si>
  <si>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</si>
  <si>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</si>
  <si>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</si>
  <si>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</si>
  <si>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</si>
  <si>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</si>
  <si>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</si>
  <si>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</si>
  <si>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</si>
  <si>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</si>
  <si>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</si>
  <si>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</si>
  <si>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</si>
  <si>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</si>
  <si>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</si>
  <si>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</si>
  <si>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</si>
  <si>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</si>
  <si>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</si>
  <si>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</si>
  <si>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</si>
  <si>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</si>
  <si>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</si>
  <si>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</si>
  <si>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</si>
  <si>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</si>
  <si>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</si>
  <si>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</si>
  <si>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</si>
  <si>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</si>
  <si>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</si>
  <si>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</si>
  <si>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</si>
  <si>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</si>
  <si>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</si>
  <si>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</si>
  <si>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</si>
  <si>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</si>
  <si>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</si>
  <si>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</si>
  <si>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</si>
  <si>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</si>
  <si>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</si>
  <si>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</si>
  <si>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</si>
  <si>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</si>
  <si>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</si>
  <si>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</si>
  <si>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</si>
  <si>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</si>
  <si>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</si>
  <si>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</si>
  <si>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</si>
  <si>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</si>
  <si>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</si>
  <si>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</si>
  <si>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</si>
  <si>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</si>
  <si>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</si>
  <si>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</si>
  <si>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</si>
  <si>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</si>
  <si>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</si>
  <si>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</si>
  <si>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</si>
  <si>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</si>
  <si>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</si>
  <si>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</si>
  <si>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</si>
  <si>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</si>
  <si>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</si>
  <si>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</si>
  <si>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</si>
  <si>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</si>
  <si>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</si>
  <si>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</si>
  <si>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</si>
  <si>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</si>
  <si>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</si>
  <si>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</si>
  <si>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</si>
  <si>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</si>
  <si>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</si>
  <si>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</si>
  <si>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</si>
  <si>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</si>
  <si>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</si>
  <si>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</si>
  <si>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</si>
  <si>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</si>
  <si>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</si>
  <si>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</si>
  <si>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</si>
  <si>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</si>
  <si>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</si>
  <si>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</si>
  <si>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</si>
  <si>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</si>
  <si>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</si>
  <si>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</si>
  <si>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</si>
  <si>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</si>
  <si>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</si>
  <si>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</si>
  <si>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</si>
  <si>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</si>
  <si>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</si>
  <si>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</si>
  <si>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</si>
  <si>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</si>
  <si>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</si>
  <si>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</si>
  <si>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</si>
  <si>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</si>
  <si>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</si>
  <si>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</si>
  <si>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</si>
  <si>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</si>
  <si>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</si>
  <si>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</si>
  <si>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</si>
  <si>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</si>
  <si>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</si>
  <si>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</si>
  <si>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</si>
  <si>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</si>
  <si>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</si>
  <si>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</si>
  <si>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</si>
  <si>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</si>
  <si>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</si>
  <si>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</si>
  <si>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</si>
  <si>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</si>
  <si>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</si>
  <si>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</si>
  <si>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</si>
  <si>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</si>
  <si>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</si>
  <si>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</si>
  <si>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</si>
  <si>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</si>
  <si>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</si>
  <si>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</si>
  <si>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</si>
  <si>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</si>
  <si>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</si>
  <si>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</si>
  <si>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</si>
  <si>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</si>
  <si>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</si>
  <si>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</si>
  <si>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</si>
  <si>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</si>
  <si>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</si>
  <si>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</si>
  <si>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</si>
  <si>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</si>
  <si>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</si>
  <si>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</si>
  <si>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</si>
  <si>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</si>
  <si>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</si>
  <si>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</si>
  <si>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</si>
  <si>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</si>
  <si>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</si>
  <si>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</si>
  <si>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</si>
  <si>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</si>
  <si>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</si>
  <si>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</si>
  <si>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</si>
  <si>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</si>
  <si>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</si>
  <si>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</si>
  <si>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</si>
  <si>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</si>
  <si>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</si>
  <si>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</si>
  <si>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</si>
  <si>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</si>
  <si>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</si>
  <si>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</si>
  <si>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</si>
  <si>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</si>
  <si>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</si>
  <si>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</si>
  <si>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</si>
  <si>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</si>
  <si>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</si>
  <si>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</si>
  <si>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</si>
  <si>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</si>
  <si>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</si>
  <si>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</si>
  <si>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</si>
  <si>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</si>
  <si>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</si>
  <si>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</si>
  <si>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</si>
  <si>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</si>
  <si>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</si>
  <si>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</si>
  <si>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</si>
  <si>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</si>
  <si>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</si>
  <si>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</si>
  <si>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</si>
  <si>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</si>
  <si>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</si>
  <si>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</si>
  <si>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</si>
  <si>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</si>
  <si>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</si>
  <si>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</si>
  <si>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</si>
  <si>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</si>
  <si>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</si>
  <si>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</si>
  <si>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</si>
  <si>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</si>
  <si>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</si>
  <si>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</si>
  <si>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</si>
  <si>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</si>
  <si>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</si>
  <si>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</si>
  <si>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</si>
  <si>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</si>
  <si>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</si>
  <si>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</si>
  <si>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</si>
  <si>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</si>
  <si>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</si>
  <si>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</si>
  <si>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</si>
  <si>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</si>
  <si>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</si>
  <si>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</si>
  <si>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</si>
  <si>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</si>
  <si>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</si>
  <si>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</si>
  <si>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</si>
  <si>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</si>
  <si>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</si>
  <si>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</si>
  <si>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</si>
  <si>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</si>
  <si>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</si>
  <si>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</si>
  <si>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</si>
  <si>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</si>
  <si>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</si>
  <si>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</si>
  <si>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</si>
  <si>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</si>
  <si>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</si>
  <si>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</si>
  <si>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</si>
  <si>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</si>
  <si>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</si>
  <si>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</si>
  <si>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</si>
  <si>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</si>
  <si>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</si>
  <si>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</si>
  <si>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</si>
  <si>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</si>
  <si>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</si>
  <si>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</si>
  <si>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</si>
  <si>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</si>
  <si>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</si>
  <si>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</si>
  <si>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</si>
  <si>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</si>
  <si>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</si>
  <si>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</si>
  <si>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</si>
  <si>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</si>
  <si>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</si>
  <si>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</si>
  <si>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</si>
  <si>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</si>
  <si>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</si>
  <si>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</si>
  <si>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</si>
  <si>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</si>
  <si>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</si>
  <si>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</si>
  <si>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</si>
  <si>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</si>
  <si>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</si>
  <si>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</si>
  <si>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</si>
  <si>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</si>
  <si>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</si>
  <si>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</si>
  <si>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</si>
  <si>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</si>
  <si>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</si>
  <si>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</si>
  <si>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</si>
  <si>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</si>
  <si>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</si>
  <si>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</si>
  <si>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</si>
  <si>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</si>
  <si>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</si>
  <si>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</si>
  <si>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</si>
  <si>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</si>
  <si>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</si>
  <si>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</si>
  <si>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</si>
  <si>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</si>
  <si>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</si>
  <si>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</si>
  <si>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</si>
  <si>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</si>
  <si>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</si>
  <si>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</si>
  <si>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</si>
  <si>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</si>
  <si>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</si>
  <si>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</si>
  <si>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</si>
  <si>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</si>
  <si>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</si>
  <si>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</si>
  <si>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</si>
  <si>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</si>
  <si>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</si>
  <si>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</si>
  <si>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</si>
  <si>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</si>
  <si>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</si>
  <si>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</si>
  <si>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</si>
  <si>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</si>
  <si>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</si>
  <si>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</si>
  <si>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</si>
  <si>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</si>
  <si>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</si>
  <si>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</si>
  <si>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</si>
  <si>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</si>
  <si>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</si>
  <si>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</si>
  <si>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</si>
  <si>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</si>
  <si>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</si>
  <si>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</si>
  <si>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</si>
  <si>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</si>
  <si>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</si>
  <si>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</si>
  <si>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</si>
  <si>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</si>
  <si>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</si>
  <si>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</si>
  <si>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</si>
  <si>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</si>
  <si>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</si>
  <si>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</si>
  <si>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</si>
  <si>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</si>
  <si>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</si>
  <si>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</si>
  <si>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</si>
  <si>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</si>
  <si>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</si>
  <si>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</si>
  <si>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</si>
  <si>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</si>
  <si>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</si>
  <si>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</si>
  <si>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</si>
  <si>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</si>
  <si>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</si>
  <si>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</si>
  <si>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</si>
  <si>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</si>
  <si>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</si>
  <si>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</si>
  <si>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</si>
  <si>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</si>
  <si>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</si>
  <si>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</si>
  <si>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</si>
  <si>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</si>
  <si>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</si>
  <si>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</si>
  <si>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</si>
  <si>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</si>
  <si>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</si>
  <si>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</si>
  <si>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</si>
  <si>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</si>
  <si>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</si>
  <si>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</si>
  <si>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</si>
  <si>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</si>
  <si>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</si>
  <si>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</si>
  <si>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</si>
  <si>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</si>
  <si>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</si>
  <si>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</si>
  <si>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</si>
  <si>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</si>
  <si>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</si>
  <si>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</si>
  <si>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</si>
  <si>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</si>
  <si>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</si>
  <si>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</si>
  <si>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</si>
  <si>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</si>
  <si>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</si>
  <si>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</si>
  <si>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</si>
  <si>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</si>
  <si>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</si>
  <si>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</si>
  <si>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</si>
  <si>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</si>
  <si>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</si>
  <si>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</si>
  <si>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</si>
  <si>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</si>
  <si>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</si>
  <si>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</si>
  <si>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</si>
  <si>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</si>
  <si>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</si>
  <si>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</si>
  <si>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</si>
  <si>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</si>
  <si>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</si>
  <si>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</si>
  <si>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</si>
  <si>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</si>
  <si>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</si>
  <si>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</si>
  <si>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</si>
  <si>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</si>
  <si>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</si>
  <si>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</si>
  <si>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</si>
  <si>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</si>
  <si>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</si>
  <si>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</si>
  <si>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</si>
  <si>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</si>
  <si>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</si>
  <si>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</si>
  <si>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</si>
  <si>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</si>
  <si>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</si>
  <si>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</si>
  <si>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</si>
  <si>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</si>
  <si>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</si>
  <si>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</si>
  <si>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</si>
  <si>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</si>
  <si>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</si>
  <si>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</si>
  <si>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</si>
  <si>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</si>
  <si>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</si>
  <si>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</si>
  <si>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</si>
  <si>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</si>
  <si>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</si>
  <si>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</si>
  <si>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</si>
  <si>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</si>
  <si>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</si>
  <si>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</si>
  <si>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</si>
  <si>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</si>
  <si>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</si>
  <si>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</si>
  <si>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</si>
  <si>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</si>
  <si>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</si>
  <si>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</si>
  <si>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</si>
  <si>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</si>
  <si>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</si>
  <si>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</si>
  <si>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</si>
  <si>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</si>
  <si>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</si>
  <si>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</si>
  <si>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</si>
  <si>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</si>
  <si>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</si>
  <si>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</si>
  <si>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</si>
  <si>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</si>
  <si>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</si>
  <si>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</si>
  <si>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</si>
  <si>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</si>
  <si>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</si>
  <si>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</si>
  <si>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</si>
  <si>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</si>
  <si>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</si>
  <si>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</si>
  <si>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</si>
  <si>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</si>
  <si>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</si>
  <si>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</si>
  <si>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</si>
  <si>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</si>
  <si>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</si>
  <si>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</si>
  <si>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</si>
  <si>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</si>
  <si>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</si>
  <si>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</si>
  <si>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</si>
  <si>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</si>
  <si>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</si>
  <si>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</si>
  <si>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</si>
  <si>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</si>
  <si>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</si>
  <si>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</si>
  <si>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</si>
  <si>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</si>
  <si>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</si>
  <si>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</si>
  <si>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</si>
  <si>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</si>
  <si>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</si>
  <si>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</si>
  <si>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</si>
  <si>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</si>
  <si>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</si>
  <si>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</si>
  <si>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</si>
  <si>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</si>
  <si>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</si>
  <si>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</si>
  <si>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</si>
  <si>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</si>
  <si>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</si>
  <si>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</si>
  <si>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</si>
  <si>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</si>
  <si>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</si>
  <si>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</si>
  <si>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</si>
  <si>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</si>
  <si>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</si>
  <si>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</si>
  <si>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</si>
  <si>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</si>
  <si>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</si>
  <si>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</si>
  <si>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</si>
  <si>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</si>
  <si>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</si>
  <si>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</si>
  <si>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</si>
  <si>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</si>
  <si>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</si>
  <si>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</si>
  <si>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</si>
  <si>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</si>
  <si>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</si>
  <si>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</si>
  <si>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</si>
  <si>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</si>
  <si>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</si>
  <si>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</si>
  <si>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</si>
  <si>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</si>
  <si>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</si>
  <si>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</si>
  <si>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</si>
  <si>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</si>
  <si>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</si>
  <si>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</si>
  <si>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</si>
  <si>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</si>
  <si>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</si>
  <si>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</si>
  <si>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</si>
  <si>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</si>
  <si>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</si>
  <si>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</si>
  <si>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</si>
  <si>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</si>
  <si>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</si>
  <si>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</si>
  <si>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</si>
  <si>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</si>
  <si>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</si>
  <si>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</si>
  <si>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</si>
  <si>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</si>
  <si>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</si>
  <si>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</si>
  <si>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</si>
  <si>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</si>
  <si>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</si>
  <si>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</si>
  <si>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</si>
  <si>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</si>
  <si>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</si>
  <si>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</si>
  <si>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</si>
  <si>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</si>
  <si>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</si>
  <si>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</si>
  <si>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</si>
  <si>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</si>
  <si>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</si>
  <si>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</si>
  <si>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</si>
  <si>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</si>
  <si>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</si>
  <si>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</si>
  <si>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</si>
  <si>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</si>
  <si>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</si>
  <si>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</si>
  <si>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</si>
  <si>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</si>
  <si>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</si>
  <si>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</si>
  <si>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</si>
  <si>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</si>
  <si>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</si>
  <si>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</si>
  <si>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</si>
  <si>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</si>
  <si>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</si>
  <si>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</si>
  <si>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</si>
  <si>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</si>
  <si>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</si>
  <si>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</si>
  <si>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</si>
  <si>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</si>
  <si>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</si>
  <si>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</si>
  <si>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</si>
  <si>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</si>
  <si>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</si>
  <si>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</si>
  <si>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</si>
  <si>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</si>
  <si>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</si>
  <si>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</si>
  <si>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</si>
  <si>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</si>
  <si>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</si>
  <si>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</si>
  <si>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</si>
  <si>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</si>
  <si>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</si>
  <si>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</si>
  <si>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</si>
  <si>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</si>
  <si>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</si>
  <si>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</si>
  <si>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</si>
  <si>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</si>
  <si>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</si>
  <si>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</si>
  <si>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</si>
  <si>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</si>
  <si>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</si>
  <si>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</si>
  <si>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</si>
  <si>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</si>
  <si>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</si>
  <si>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</si>
  <si>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</si>
  <si>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</si>
  <si>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</si>
  <si>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</si>
  <si>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</si>
  <si>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</si>
  <si>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</si>
  <si>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</si>
  <si>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</si>
  <si>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</si>
  <si>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</si>
  <si>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</si>
  <si>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</si>
  <si>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</si>
  <si>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</si>
  <si>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</si>
  <si>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</si>
  <si>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</si>
  <si>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</si>
  <si>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</si>
  <si>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</si>
  <si>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</si>
  <si>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</si>
  <si>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</si>
  <si>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</si>
  <si>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</si>
  <si>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</si>
  <si>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</si>
  <si>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</si>
  <si>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</si>
  <si>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</si>
  <si>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</si>
  <si>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</si>
  <si>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</si>
  <si>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</si>
  <si>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</si>
  <si>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</si>
  <si>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</si>
  <si>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</si>
  <si>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</si>
  <si>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</si>
  <si>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</si>
  <si>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</si>
  <si>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</si>
  <si>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</si>
  <si>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</si>
  <si>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</si>
  <si>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</si>
  <si>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</si>
  <si>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</si>
  <si>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</si>
  <si>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</si>
  <si>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</si>
  <si>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</si>
  <si>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</si>
  <si>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</si>
  <si>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</si>
  <si>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</si>
  <si>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</si>
  <si>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</si>
  <si>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</si>
  <si>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</si>
  <si>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</si>
  <si>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</si>
  <si>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</si>
  <si>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</si>
  <si>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</si>
  <si>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</si>
  <si>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</si>
  <si>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</si>
  <si>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</si>
  <si>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</si>
  <si>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</si>
  <si>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</si>
  <si>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</si>
  <si>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</si>
  <si>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</si>
  <si>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</si>
  <si>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</si>
  <si>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</si>
  <si>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</si>
  <si>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</si>
  <si>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</si>
  <si>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</si>
  <si>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</si>
  <si>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</si>
  <si>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</si>
  <si>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</si>
  <si>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</si>
  <si>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</si>
  <si>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</si>
  <si>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</si>
  <si>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</si>
  <si>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</si>
  <si>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</si>
  <si>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</si>
  <si>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</si>
  <si>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</si>
  <si>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</si>
  <si>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</si>
  <si>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</si>
  <si>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</si>
  <si>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</si>
  <si>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</si>
  <si>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</si>
  <si>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</si>
  <si>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</si>
  <si>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</si>
  <si>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</si>
  <si>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</si>
  <si>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</si>
  <si>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</si>
  <si>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</si>
  <si>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</si>
  <si>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</si>
  <si>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</si>
  <si>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</si>
  <si>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</si>
  <si>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</si>
  <si>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</si>
  <si>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</si>
  <si>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</si>
  <si>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</si>
  <si>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</si>
  <si>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</si>
  <si>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</si>
  <si>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</si>
  <si>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</si>
  <si>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</si>
  <si>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</si>
  <si>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</si>
  <si>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</si>
  <si>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</si>
  <si>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</si>
  <si>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</si>
  <si>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</si>
  <si>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</si>
  <si>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</si>
  <si>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</si>
  <si>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</si>
  <si>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</si>
  <si>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</si>
  <si>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</si>
  <si>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</si>
  <si>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</si>
  <si>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</si>
  <si>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</si>
  <si>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</si>
  <si>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</si>
  <si>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</si>
  <si>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</si>
  <si>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</si>
  <si>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</si>
  <si>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</si>
  <si>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</si>
  <si>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</si>
  <si>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</si>
  <si>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</si>
  <si>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</si>
  <si>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</si>
  <si>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</si>
  <si>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</si>
  <si>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</si>
  <si>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</si>
  <si>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</si>
  <si>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</si>
  <si>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</si>
  <si>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</si>
  <si>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</si>
  <si>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</si>
  <si>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</si>
  <si>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</si>
  <si>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</si>
  <si>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</si>
  <si>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</si>
  <si>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</si>
  <si>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</si>
  <si>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</si>
  <si>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</si>
  <si>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</si>
  <si>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</si>
  <si>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</si>
  <si>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</si>
  <si>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</si>
  <si>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</si>
  <si>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</si>
  <si>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</si>
  <si>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</si>
  <si>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</si>
  <si>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</si>
  <si>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</si>
  <si>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</si>
  <si>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</si>
  <si>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</si>
  <si>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</si>
  <si>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</si>
  <si>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</si>
  <si>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</si>
  <si>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</si>
  <si>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</si>
  <si>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</si>
  <si>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</si>
  <si>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</si>
  <si>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</si>
  <si>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</si>
  <si>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</si>
  <si>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</si>
  <si>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</si>
  <si>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</si>
  <si>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</si>
  <si>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</si>
  <si>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</si>
  <si>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</si>
  <si>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</si>
  <si>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</si>
  <si>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</si>
  <si>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</si>
  <si>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</si>
  <si>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</si>
  <si>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</si>
  <si>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</si>
  <si>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</si>
  <si>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</si>
  <si>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</si>
  <si>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</si>
  <si>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</si>
  <si>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</si>
  <si>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</si>
  <si>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</si>
  <si>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</si>
  <si>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</si>
  <si>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</si>
  <si>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</si>
  <si>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</si>
  <si>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</si>
  <si>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</si>
  <si>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</si>
  <si>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</si>
  <si>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</si>
  <si>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</si>
  <si>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</si>
  <si>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</si>
  <si>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</si>
  <si>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</si>
  <si>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</si>
  <si>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</si>
  <si>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</si>
  <si>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</si>
  <si>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</si>
  <si>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</si>
  <si>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</si>
  <si>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</si>
  <si>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</si>
  <si>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</si>
  <si>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</si>
  <si>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</si>
  <si>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</si>
  <si>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</si>
  <si>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</si>
  <si>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</si>
  <si>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</si>
  <si>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</si>
  <si>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</si>
  <si>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</si>
  <si>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</si>
  <si>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</si>
  <si>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</si>
  <si>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</si>
  <si>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</si>
  <si>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</si>
  <si>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</si>
  <si>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</si>
  <si>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</si>
  <si>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</si>
  <si>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</si>
  <si>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</si>
  <si>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</si>
  <si>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</si>
  <si>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</si>
  <si>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</si>
  <si>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</si>
  <si>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</si>
  <si>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</si>
  <si>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</si>
  <si>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</si>
  <si>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</si>
  <si>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</si>
  <si>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</si>
  <si>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</si>
  <si>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</si>
  <si>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</si>
  <si>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</si>
  <si>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</si>
  <si>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</si>
  <si>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</si>
  <si>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</si>
  <si>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</si>
  <si>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</si>
  <si>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</si>
  <si>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</si>
  <si>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</si>
  <si>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</si>
  <si>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</si>
  <si>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</si>
  <si>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</si>
  <si>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</si>
  <si>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</si>
  <si>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</si>
  <si>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</si>
  <si>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</si>
  <si>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</si>
  <si>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</si>
  <si>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</si>
  <si>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</si>
  <si>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</si>
  <si>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</si>
  <si>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</si>
  <si>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</si>
  <si>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</si>
  <si>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</si>
  <si>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</si>
  <si>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</si>
  <si>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</si>
  <si>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</si>
  <si>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</si>
  <si>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</si>
  <si>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</si>
  <si>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</si>
  <si>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</si>
  <si>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</si>
  <si>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</si>
  <si>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</si>
  <si>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</si>
  <si>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</si>
  <si>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</si>
  <si>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</si>
  <si>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</si>
  <si>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</si>
  <si>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</si>
  <si>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</si>
  <si>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</si>
  <si>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</si>
  <si>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</si>
  <si>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</si>
  <si>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</si>
  <si>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</si>
  <si>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</si>
  <si>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</si>
  <si>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</si>
  <si>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</si>
  <si>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</si>
  <si>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</si>
  <si>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</si>
  <si>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</si>
  <si>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</si>
  <si>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</si>
  <si>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</si>
  <si>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</si>
  <si>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</si>
  <si>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</si>
  <si>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</si>
  <si>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</si>
  <si>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</si>
  <si>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</si>
  <si>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</si>
  <si>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</si>
  <si>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</si>
  <si>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</si>
  <si>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</si>
  <si>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</si>
  <si>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</si>
  <si>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</si>
  <si>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</si>
  <si>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</si>
  <si>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</si>
  <si>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</si>
  <si>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</si>
  <si>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</si>
  <si>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</si>
  <si>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</si>
  <si>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</si>
  <si>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</si>
  <si>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</si>
  <si>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</si>
  <si>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</si>
  <si>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</si>
  <si>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</si>
  <si>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</si>
  <si>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</si>
  <si>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</si>
  <si>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</si>
  <si>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</si>
  <si>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</si>
  <si>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</si>
  <si>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</si>
  <si>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</si>
  <si>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</si>
  <si>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</si>
  <si>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</si>
  <si>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</si>
  <si>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</si>
  <si>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</si>
  <si>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</si>
  <si>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</si>
  <si>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</si>
  <si>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</si>
  <si>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</si>
  <si>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</si>
  <si>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</si>
  <si>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</si>
  <si>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</si>
  <si>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</si>
  <si>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</si>
  <si>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</si>
  <si>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</si>
  <si>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</si>
  <si>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</si>
  <si>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</si>
  <si>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</si>
  <si>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</si>
  <si>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</si>
  <si>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</si>
  <si>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</si>
  <si>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</si>
  <si>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</si>
  <si>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</si>
  <si>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</si>
  <si>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</si>
  <si>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</si>
  <si>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</si>
  <si>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</si>
  <si>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</si>
  <si>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</si>
  <si>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</si>
  <si>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</si>
  <si>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</si>
  <si>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</si>
  <si>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</si>
  <si>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</si>
  <si>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</si>
  <si>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</si>
  <si>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</si>
  <si>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</si>
  <si>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</si>
  <si>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</si>
  <si>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</si>
  <si>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</si>
  <si>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</si>
  <si>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</si>
  <si>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</si>
  <si>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</si>
  <si>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</si>
  <si>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</si>
  <si>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</si>
  <si>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</si>
  <si>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</si>
  <si>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</si>
  <si>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</si>
  <si>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</si>
  <si>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</si>
  <si>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</si>
  <si>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</si>
  <si>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</si>
  <si>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</si>
  <si>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</si>
  <si>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</si>
  <si>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</si>
  <si>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</si>
  <si>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</si>
  <si>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</si>
  <si>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</si>
  <si>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</si>
  <si>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</si>
  <si>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</si>
  <si>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</si>
  <si>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</si>
  <si>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</si>
  <si>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</si>
  <si>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</si>
  <si>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</si>
  <si>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</si>
  <si>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</si>
  <si>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</si>
  <si>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</si>
  <si>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</si>
  <si>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</si>
  <si>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</si>
  <si>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</si>
  <si>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</si>
  <si>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</si>
  <si>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</si>
  <si>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</si>
  <si>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</si>
  <si>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</si>
  <si>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</si>
  <si>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</si>
  <si>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</si>
  <si>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</si>
  <si>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</si>
  <si>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</si>
  <si>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</si>
  <si>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</si>
  <si>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</si>
  <si>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</si>
  <si>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</si>
  <si>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</si>
  <si>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</si>
  <si>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</si>
  <si>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</si>
  <si>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</si>
  <si>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</si>
  <si>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</si>
  <si>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</si>
  <si>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</si>
  <si>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</si>
  <si>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</si>
  <si>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</si>
  <si>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</si>
  <si>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</si>
  <si>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</si>
  <si>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</si>
  <si>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</si>
  <si>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</si>
  <si>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</si>
  <si>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</si>
  <si>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</si>
  <si>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</si>
  <si>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</si>
  <si>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</si>
  <si>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</si>
  <si>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</si>
  <si>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</si>
  <si>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</si>
  <si>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</si>
  <si>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</si>
  <si>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</si>
  <si>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</si>
  <si>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</si>
  <si>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</si>
  <si>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</si>
  <si>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</si>
  <si>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</si>
  <si>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</si>
  <si>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</si>
  <si>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</si>
  <si>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</si>
  <si>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</si>
  <si>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</si>
  <si>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</si>
  <si>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</si>
  <si>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</si>
  <si>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</si>
  <si>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</si>
  <si>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</si>
  <si>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</si>
  <si>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</si>
  <si>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</si>
  <si>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</si>
  <si>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</si>
  <si>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</si>
  <si>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</si>
  <si>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</si>
  <si>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</si>
  <si>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</si>
  <si>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</si>
  <si>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</si>
  <si>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</si>
  <si>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</si>
  <si>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</si>
  <si>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</si>
  <si>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</si>
  <si>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</si>
  <si>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</si>
  <si>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</si>
  <si>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</si>
  <si>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</si>
  <si>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</si>
  <si>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</si>
  <si>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</si>
  <si>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</si>
  <si>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</si>
  <si>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</si>
  <si>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</si>
  <si>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</si>
  <si>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</si>
  <si>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</si>
  <si>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</si>
  <si>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</si>
  <si>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</si>
  <si>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</si>
  <si>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</si>
  <si>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</si>
  <si>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</si>
  <si>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</si>
  <si>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</si>
  <si>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</si>
  <si>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</si>
  <si>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</si>
  <si>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</si>
  <si>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</si>
  <si>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</si>
  <si>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</si>
  <si>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</si>
  <si>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</si>
  <si>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</si>
  <si>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</si>
  <si>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</si>
  <si>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</si>
  <si>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</si>
  <si>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</si>
  <si>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</si>
  <si>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</si>
  <si>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</si>
  <si>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</si>
  <si>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</si>
  <si>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</si>
  <si>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</si>
  <si>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</si>
  <si>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</si>
  <si>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</si>
  <si>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</si>
  <si>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</si>
  <si>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</si>
  <si>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</si>
  <si>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</si>
  <si>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</si>
  <si>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</si>
  <si>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</si>
  <si>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</si>
  <si>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</si>
  <si>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</si>
  <si>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</si>
  <si>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</si>
  <si>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</si>
  <si>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</si>
  <si>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</si>
  <si>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</si>
  <si>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</si>
  <si>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</si>
  <si>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</si>
  <si>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</si>
  <si>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</si>
  <si>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</si>
  <si>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</si>
  <si>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</si>
  <si>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</si>
  <si>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</si>
  <si>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</si>
  <si>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</si>
  <si>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</si>
  <si>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</si>
  <si>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</si>
  <si>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</si>
  <si>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</si>
  <si>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</si>
  <si>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</si>
  <si>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</si>
  <si>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</si>
  <si>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</si>
  <si>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</si>
  <si>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</si>
  <si>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</si>
  <si>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</si>
  <si>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</si>
  <si>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</si>
  <si>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</si>
  <si>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</si>
  <si>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</si>
  <si>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</si>
  <si>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</si>
  <si>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</si>
  <si>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</si>
  <si>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</si>
  <si>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</si>
  <si>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</si>
  <si>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</si>
  <si>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</si>
  <si>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</si>
  <si>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</si>
  <si>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</si>
  <si>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</si>
  <si>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</si>
  <si>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</si>
  <si>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</si>
  <si>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</si>
  <si>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</si>
  <si>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</si>
  <si>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</si>
  <si>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</si>
  <si>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</si>
  <si>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</si>
  <si>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</si>
  <si>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</si>
  <si>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</si>
  <si>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</si>
  <si>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</si>
  <si>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</si>
  <si>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</si>
  <si>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</si>
  <si>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</si>
  <si>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</si>
  <si>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</si>
  <si>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</si>
  <si>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</si>
  <si>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</si>
  <si>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</si>
  <si>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</si>
  <si>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</si>
  <si>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</si>
  <si>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</si>
  <si>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</si>
  <si>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</si>
  <si>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</si>
  <si>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</si>
  <si>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</si>
  <si>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</si>
  <si>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</si>
  <si>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</si>
  <si>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</si>
  <si>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</si>
  <si>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</si>
  <si>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</si>
  <si>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</si>
  <si>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</si>
  <si>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</si>
  <si>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</si>
  <si>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</si>
  <si>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</si>
  <si>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</si>
  <si>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</si>
  <si>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</si>
  <si>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</si>
  <si>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</si>
  <si>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</si>
  <si>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</si>
  <si>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</si>
  <si>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</si>
  <si>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</si>
  <si>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</si>
  <si>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</si>
  <si>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</si>
  <si>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</si>
  <si>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</si>
  <si>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</si>
  <si>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</si>
  <si>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</si>
  <si>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</si>
  <si>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</si>
  <si>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</si>
  <si>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</si>
  <si>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</si>
  <si>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</si>
  <si>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</si>
  <si>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</si>
  <si>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</si>
  <si>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</si>
  <si>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</si>
  <si>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</si>
  <si>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</si>
  <si>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</si>
  <si>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</si>
  <si>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</si>
  <si>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</si>
  <si>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</si>
  <si>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</si>
  <si>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</si>
  <si>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</si>
  <si>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</si>
  <si>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</si>
  <si>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</si>
  <si>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</si>
  <si>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</si>
  <si>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</si>
  <si>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</si>
  <si>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</si>
  <si>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</si>
  <si>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</si>
  <si>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</si>
  <si>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</si>
  <si>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</si>
  <si>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</si>
  <si>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</si>
  <si>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</si>
  <si>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</si>
  <si>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</si>
  <si>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</si>
  <si>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</si>
  <si>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</si>
  <si>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</si>
  <si>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</si>
  <si>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</si>
  <si>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</si>
  <si>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</si>
  <si>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</si>
  <si>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</si>
  <si>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</si>
  <si>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</si>
  <si>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</si>
  <si>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</si>
  <si>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</si>
  <si>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</si>
  <si>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</si>
  <si>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</si>
  <si>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</si>
  <si>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</si>
  <si>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</si>
  <si>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</si>
  <si>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</si>
  <si>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</si>
  <si>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</si>
  <si>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</si>
  <si>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</si>
  <si>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</si>
  <si>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</si>
  <si>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</si>
  <si>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</si>
  <si>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</si>
  <si>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</si>
  <si>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</si>
  <si>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</si>
  <si>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</si>
  <si>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</si>
  <si>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</si>
  <si>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</si>
  <si>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</si>
  <si>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</si>
  <si>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</si>
  <si>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</si>
  <si>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</si>
  <si>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</si>
  <si>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</si>
  <si>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</si>
  <si>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</si>
  <si>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</si>
  <si>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</si>
  <si>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</si>
  <si>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</si>
  <si>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</si>
  <si>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</si>
  <si>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</si>
  <si>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</si>
  <si>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</si>
  <si>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</si>
  <si>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</si>
  <si>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</si>
  <si>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</si>
  <si>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</si>
  <si>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</si>
  <si>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</si>
  <si>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</si>
  <si>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</si>
  <si>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</si>
  <si>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</si>
  <si>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</si>
  <si>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</si>
  <si>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</si>
  <si>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</si>
  <si>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</si>
  <si>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</si>
  <si>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</si>
  <si>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</si>
  <si>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</si>
  <si>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</si>
  <si>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</si>
  <si>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</si>
  <si>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</si>
  <si>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</si>
  <si>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</si>
  <si>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</si>
  <si>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</si>
  <si>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</si>
  <si>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</si>
  <si>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</si>
  <si>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</si>
  <si>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</si>
  <si>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</si>
  <si>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</si>
  <si>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</si>
  <si>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</si>
  <si>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</si>
  <si>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</si>
  <si>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</si>
  <si>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</si>
  <si>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</si>
  <si>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</si>
  <si>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</si>
  <si>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</si>
  <si>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</si>
  <si>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</si>
  <si>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</si>
  <si>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</si>
  <si>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</si>
  <si>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</si>
  <si>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</si>
  <si>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</si>
  <si>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</si>
  <si>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</si>
  <si>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</si>
  <si>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</si>
  <si>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</si>
  <si>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</si>
  <si>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</si>
  <si>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</si>
  <si>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</si>
  <si>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</si>
  <si>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</si>
  <si>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</si>
  <si>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</si>
  <si>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</si>
  <si>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</si>
  <si>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</si>
  <si>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</si>
  <si>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</si>
  <si>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</si>
  <si>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</si>
  <si>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</si>
  <si>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</si>
  <si>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</si>
  <si>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</si>
  <si>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</si>
  <si>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</si>
  <si>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</si>
  <si>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</si>
  <si>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</si>
  <si>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</si>
  <si>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</si>
  <si>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</si>
  <si>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</si>
  <si>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</si>
  <si>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</si>
  <si>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</si>
  <si>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</si>
  <si>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</si>
  <si>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</si>
  <si>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</si>
  <si>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</si>
  <si>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</si>
  <si>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</si>
  <si>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</si>
  <si>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</si>
  <si>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</si>
  <si>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</si>
  <si>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</si>
  <si>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</si>
  <si>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</si>
  <si>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</si>
  <si>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</si>
  <si>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</si>
  <si>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</si>
  <si>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</si>
  <si>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</si>
  <si>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</si>
  <si>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</si>
  <si>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</si>
  <si>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</si>
  <si>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</si>
  <si>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</si>
  <si>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</si>
  <si>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</si>
  <si>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</si>
  <si>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</si>
  <si>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</si>
  <si>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</si>
  <si>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</si>
  <si>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</si>
  <si>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</si>
  <si>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</si>
  <si>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</si>
  <si>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</si>
  <si>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</si>
  <si>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</si>
  <si>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</si>
  <si>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</si>
  <si>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</si>
  <si>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</si>
  <si>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</si>
  <si>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</si>
  <si>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</si>
  <si>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</si>
  <si>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</si>
  <si>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</si>
  <si>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</si>
  <si>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</si>
  <si>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</si>
  <si>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</si>
  <si>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</si>
  <si>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</si>
  <si>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</si>
  <si>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</si>
  <si>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</si>
  <si>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</si>
  <si>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</si>
  <si>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</si>
  <si>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</si>
  <si>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</si>
  <si>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</si>
  <si>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</si>
  <si>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</si>
  <si>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</si>
  <si>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</si>
  <si>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</si>
  <si>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</si>
  <si>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</si>
  <si>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</si>
  <si>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</si>
  <si>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</si>
  <si>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</si>
  <si>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</si>
  <si>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</si>
  <si>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</si>
  <si>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</si>
  <si>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</si>
  <si>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</si>
  <si>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</si>
  <si>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</si>
  <si>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</si>
  <si>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</si>
  <si>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</si>
  <si>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</si>
  <si>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</si>
  <si>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</si>
  <si>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</si>
  <si>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</si>
  <si>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</si>
  <si>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</si>
  <si>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</si>
  <si>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</si>
  <si>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</si>
  <si>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</si>
  <si>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</si>
  <si>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</si>
  <si>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</si>
  <si>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</si>
  <si>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</si>
  <si>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</si>
  <si>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</si>
  <si>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</si>
  <si>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</si>
  <si>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</si>
  <si>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</si>
  <si>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</si>
  <si>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</si>
  <si>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</si>
  <si>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</si>
  <si>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</si>
  <si>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</si>
  <si>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</si>
  <si>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</si>
  <si>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</si>
  <si>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</si>
  <si>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</si>
  <si>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</si>
  <si>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</si>
  <si>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</si>
  <si>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</si>
  <si>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</si>
  <si>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</si>
  <si>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</si>
  <si>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</si>
  <si>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</si>
  <si>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</si>
  <si>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</si>
  <si>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</si>
  <si>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</si>
  <si>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</si>
  <si>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</si>
  <si>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</si>
  <si>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</si>
  <si>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</si>
  <si>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</si>
  <si>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</si>
  <si>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</si>
  <si>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</si>
  <si>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</si>
  <si>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</si>
  <si>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</si>
  <si>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</si>
  <si>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</si>
  <si>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</si>
  <si>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</si>
  <si>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</si>
  <si>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</si>
  <si>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</si>
  <si>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</si>
  <si>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</si>
  <si>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</si>
  <si>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</si>
  <si>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</si>
  <si>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</si>
  <si>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</si>
  <si>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</si>
  <si>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</si>
  <si>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</si>
  <si>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</si>
  <si>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</si>
  <si>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</si>
  <si>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</si>
  <si>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</si>
  <si>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</si>
  <si>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</si>
  <si>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</si>
  <si>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</si>
  <si>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</si>
  <si>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</si>
  <si>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</si>
  <si>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</si>
  <si>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</si>
  <si>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</si>
  <si>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</si>
  <si>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</si>
  <si>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</si>
  <si>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</si>
  <si>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</si>
  <si>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</si>
  <si>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</si>
  <si>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</si>
  <si>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</si>
  <si>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</si>
  <si>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</si>
  <si>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</si>
  <si>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</si>
  <si>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</si>
  <si>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</si>
  <si>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</si>
  <si>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</si>
  <si>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</si>
  <si>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</si>
  <si>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</si>
  <si>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</si>
  <si>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</si>
  <si>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</si>
  <si>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</si>
  <si>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</si>
  <si>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</si>
  <si>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</si>
  <si>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</si>
  <si>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</si>
  <si>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</si>
  <si>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</si>
  <si>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</si>
  <si>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</si>
  <si>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</si>
  <si>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</si>
  <si>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</si>
  <si>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</si>
  <si>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</si>
  <si>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</si>
  <si>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</si>
  <si>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</si>
  <si>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</si>
  <si>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</si>
  <si>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</si>
  <si>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</si>
  <si>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</si>
  <si>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</si>
  <si>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</si>
  <si>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</si>
  <si>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</si>
  <si>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</si>
  <si>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</si>
  <si>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</si>
  <si>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</si>
  <si>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</si>
  <si>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</si>
  <si>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</si>
  <si>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</si>
  <si>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</si>
  <si>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</si>
  <si>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</si>
  <si>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</si>
  <si>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</si>
  <si>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</si>
  <si>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</si>
  <si>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</si>
  <si>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</si>
  <si>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</si>
  <si>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</si>
  <si>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</si>
  <si>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</si>
  <si>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</si>
  <si>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</si>
  <si>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</si>
  <si>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</si>
  <si>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</si>
  <si>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</si>
  <si>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</si>
  <si>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</si>
  <si>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</si>
  <si>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</si>
  <si>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</si>
  <si>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</si>
  <si>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</si>
  <si>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</si>
  <si>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</si>
  <si>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</si>
  <si>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</si>
  <si>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</si>
  <si>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</si>
  <si>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</si>
  <si>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</si>
  <si>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</si>
  <si>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</si>
  <si>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</si>
  <si>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</si>
  <si>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</si>
  <si>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</si>
  <si>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</si>
  <si>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</si>
  <si>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</si>
  <si>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</si>
  <si>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</si>
  <si>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</si>
  <si>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</si>
  <si>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</si>
  <si>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</si>
  <si>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</si>
  <si>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</si>
  <si>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</si>
  <si>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</si>
  <si>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</si>
  <si>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</si>
  <si>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</si>
  <si>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</si>
  <si>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</si>
  <si>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</si>
  <si>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</si>
  <si>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</si>
  <si>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</si>
  <si>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</si>
  <si>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</si>
  <si>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</si>
  <si>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</si>
  <si>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</si>
  <si>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</si>
  <si>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</si>
  <si>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</si>
  <si>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</si>
  <si>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</si>
  <si>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</si>
  <si>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</si>
  <si>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</si>
  <si>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</si>
  <si>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</si>
  <si>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</si>
  <si>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</si>
  <si>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</si>
  <si>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</si>
  <si>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</si>
  <si>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</si>
  <si>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</si>
  <si>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</si>
  <si>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</si>
  <si>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</si>
  <si>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</si>
  <si>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</si>
  <si>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</si>
  <si>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</si>
  <si>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</si>
  <si>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</si>
  <si>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</si>
  <si>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</si>
  <si>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</si>
  <si>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</si>
  <si>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</si>
  <si>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</si>
  <si>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</si>
  <si>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</si>
  <si>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</si>
  <si>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</si>
  <si>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</si>
  <si>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</si>
  <si>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</si>
  <si>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</si>
  <si>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</si>
  <si>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</si>
  <si>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</si>
  <si>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</si>
  <si>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</si>
  <si>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</si>
  <si>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</si>
  <si>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</si>
  <si>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</si>
  <si>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</si>
  <si>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</si>
  <si>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</si>
  <si>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</si>
  <si>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</si>
  <si>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</si>
  <si>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</si>
  <si>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</si>
  <si>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</si>
  <si>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</si>
  <si>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</si>
  <si>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</si>
  <si>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</si>
  <si>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</si>
  <si>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</si>
  <si>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</si>
  <si>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</si>
  <si>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</si>
  <si>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</si>
  <si>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</si>
  <si>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</si>
  <si>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</si>
  <si>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</si>
  <si>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</si>
  <si>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</si>
  <si>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</si>
  <si>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</si>
  <si>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</si>
  <si>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</si>
  <si>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</si>
  <si>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</si>
  <si>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</si>
  <si>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</si>
  <si>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</si>
  <si>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</si>
  <si>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</si>
  <si>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</si>
  <si>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</si>
  <si>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</si>
  <si>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</si>
  <si>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</si>
  <si>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</si>
  <si>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</si>
  <si>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</si>
  <si>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</si>
  <si>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</si>
  <si>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</si>
  <si>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</si>
  <si>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</si>
  <si>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</si>
  <si>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</si>
  <si>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</si>
  <si>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</si>
  <si>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</si>
  <si>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</si>
  <si>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</si>
  <si>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</si>
  <si>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</si>
  <si>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</si>
  <si>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</si>
  <si>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</si>
  <si>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</si>
  <si>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</si>
  <si>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</si>
  <si>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</si>
  <si>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</si>
  <si>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</si>
  <si>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</si>
  <si>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</si>
  <si>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</si>
  <si>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</si>
  <si>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</si>
  <si>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</si>
  <si>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</si>
  <si>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</si>
  <si>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</si>
  <si>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</si>
  <si>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</si>
  <si>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</si>
  <si>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</si>
  <si>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</si>
  <si>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</si>
  <si>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</si>
  <si>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</si>
  <si>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</si>
  <si>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</si>
  <si>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</si>
  <si>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</si>
  <si>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</si>
  <si>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</si>
  <si>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</si>
  <si>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</si>
  <si>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</si>
  <si>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</si>
  <si>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</si>
  <si>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</si>
  <si>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</si>
  <si>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</si>
  <si>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</si>
  <si>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</si>
  <si>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</si>
  <si>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</si>
  <si>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</si>
  <si>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</si>
  <si>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</si>
  <si>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</si>
  <si>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</si>
  <si>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</si>
  <si>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</si>
  <si>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</si>
  <si>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</si>
  <si>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</si>
  <si>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</si>
  <si>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</si>
  <si>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</si>
  <si>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</si>
  <si>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</si>
  <si>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</si>
  <si>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</si>
  <si>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</si>
  <si>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</si>
  <si>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</si>
  <si>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</si>
  <si>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</si>
  <si>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</si>
  <si>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</si>
  <si>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</si>
  <si>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</si>
  <si>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</si>
  <si>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</si>
  <si>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</si>
  <si>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</si>
  <si>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</si>
  <si>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</si>
  <si>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</si>
  <si>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</si>
  <si>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</si>
  <si>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</si>
  <si>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</si>
  <si>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</si>
  <si>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</si>
  <si>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</si>
  <si>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</si>
  <si>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</si>
  <si>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</si>
  <si>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</si>
  <si>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</si>
  <si>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</si>
  <si>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</si>
  <si>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</si>
  <si>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</si>
  <si>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</si>
  <si>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</si>
  <si>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</si>
  <si>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</si>
  <si>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</si>
  <si>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</si>
  <si>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</si>
  <si>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</si>
  <si>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</si>
  <si>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</si>
  <si>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</si>
  <si>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</si>
  <si>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</si>
  <si>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</si>
  <si>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</si>
  <si>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</si>
  <si>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</si>
  <si>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</si>
  <si>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</si>
  <si>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</si>
  <si>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</si>
  <si>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</si>
  <si>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</si>
  <si>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</si>
  <si>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</si>
  <si>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</si>
  <si>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</si>
  <si>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</si>
  <si>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</si>
  <si>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</si>
  <si>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</si>
  <si>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</si>
  <si>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</si>
  <si>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</si>
  <si>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</si>
  <si>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</si>
  <si>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</si>
  <si>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</si>
  <si>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</si>
  <si>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</si>
  <si>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</si>
  <si>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</si>
  <si>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</si>
  <si>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</si>
  <si>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</si>
  <si>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</si>
  <si>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</si>
  <si>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</si>
  <si>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</si>
  <si>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</si>
  <si>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</si>
  <si>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</si>
  <si>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</si>
  <si>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</si>
  <si>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</si>
  <si>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</si>
  <si>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</si>
  <si>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</si>
  <si>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</si>
  <si>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</si>
  <si>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</si>
  <si>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</si>
  <si>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</si>
  <si>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</si>
  <si>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</si>
  <si>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</si>
  <si>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</si>
  <si>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</si>
  <si>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</si>
  <si>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</si>
  <si>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</si>
  <si>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</si>
  <si>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</si>
  <si>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</si>
  <si>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</si>
  <si>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</si>
  <si>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</si>
  <si>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</si>
  <si>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</si>
  <si>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</si>
  <si>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</si>
  <si>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</si>
  <si>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</si>
  <si>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</si>
  <si>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</si>
  <si>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</si>
  <si>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</si>
  <si>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</si>
  <si>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</si>
  <si>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</si>
  <si>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</si>
  <si>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</si>
  <si>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</si>
  <si>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</si>
  <si>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</si>
  <si>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</si>
  <si>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</si>
  <si>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</si>
  <si>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</si>
  <si>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</si>
  <si>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</si>
  <si>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</si>
  <si>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</si>
  <si>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</si>
  <si>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</si>
  <si>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</si>
  <si>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</si>
  <si>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</si>
  <si>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</si>
  <si>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</si>
  <si>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</si>
  <si>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</si>
  <si>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</si>
  <si>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</si>
  <si>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</si>
  <si>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</si>
  <si>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</si>
  <si>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</si>
  <si>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</si>
  <si>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</si>
  <si>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</si>
  <si>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</si>
  <si>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</si>
  <si>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</si>
  <si>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</si>
  <si>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</si>
  <si>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</si>
  <si>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</si>
  <si>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</si>
  <si>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</si>
  <si>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</si>
  <si>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</si>
  <si>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</si>
  <si>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</si>
  <si>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</si>
  <si>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</si>
  <si>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</si>
  <si>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</si>
  <si>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</si>
  <si>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</si>
  <si>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</si>
  <si>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</si>
  <si>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</si>
  <si>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</si>
  <si>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</si>
  <si>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</si>
  <si>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</si>
  <si>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</si>
  <si>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</si>
  <si>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</si>
  <si>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</si>
  <si>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</si>
  <si>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</si>
  <si>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</si>
  <si>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</si>
  <si>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</si>
  <si>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</si>
  <si>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</si>
  <si>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</si>
  <si>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</si>
  <si>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</si>
  <si>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</si>
  <si>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</si>
  <si>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</si>
  <si>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</si>
  <si>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</si>
  <si>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</si>
  <si>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</si>
  <si>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</si>
  <si>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</si>
  <si>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</si>
  <si>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</si>
  <si>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</si>
  <si>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</si>
  <si>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</si>
  <si>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</si>
  <si>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</si>
  <si>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</si>
  <si>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</si>
  <si>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</si>
  <si>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</si>
  <si>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</si>
  <si>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</si>
  <si>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</si>
  <si>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</si>
  <si>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</si>
  <si>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</si>
  <si>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</si>
  <si>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</si>
  <si>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</si>
  <si>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</si>
  <si>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</si>
  <si>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</si>
  <si>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</si>
  <si>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</si>
  <si>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</si>
  <si>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</si>
  <si>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</si>
  <si>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</si>
  <si>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</si>
  <si>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</si>
  <si>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</si>
  <si>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</si>
  <si>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</si>
  <si>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</si>
  <si>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</si>
  <si>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</si>
  <si>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</si>
  <si>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</si>
  <si>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</si>
  <si>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</si>
  <si>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</si>
  <si>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</si>
  <si>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</si>
  <si>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</si>
  <si>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</si>
  <si>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</si>
  <si>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</si>
  <si>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</si>
  <si>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</si>
  <si>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</si>
  <si>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</si>
  <si>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</si>
  <si>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</si>
  <si>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</si>
  <si>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</si>
  <si>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</si>
  <si>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</si>
  <si>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</si>
  <si>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</si>
  <si>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</si>
  <si>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</si>
  <si>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</si>
  <si>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</si>
  <si>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</si>
  <si>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</si>
  <si>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</si>
  <si>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</si>
  <si>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</si>
  <si>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</si>
  <si>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</si>
  <si>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</si>
  <si>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</si>
  <si>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</si>
  <si>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</si>
  <si>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</si>
  <si>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</si>
  <si>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</si>
  <si>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</si>
  <si>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</si>
  <si>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</si>
  <si>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</si>
  <si>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</si>
  <si>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</si>
  <si>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</si>
  <si>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</si>
  <si>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</si>
  <si>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</si>
  <si>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</si>
  <si>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</si>
  <si>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</si>
  <si>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</si>
  <si>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</si>
  <si>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</si>
  <si>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</si>
  <si>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</si>
  <si>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</si>
  <si>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</si>
  <si>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</si>
  <si>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</si>
  <si>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</si>
  <si>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</si>
  <si>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</si>
  <si>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</si>
  <si>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</si>
  <si>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</si>
  <si>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</si>
  <si>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</si>
  <si>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</si>
  <si>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</si>
  <si>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</si>
  <si>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</si>
  <si>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</si>
  <si>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</si>
  <si>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</si>
  <si>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</si>
  <si>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</si>
  <si>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</si>
  <si>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</si>
  <si>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</si>
  <si>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</si>
  <si>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</si>
  <si>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</si>
  <si>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</si>
  <si>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</si>
  <si>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</si>
  <si>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</si>
  <si>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</si>
  <si>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</si>
  <si>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</si>
  <si>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</si>
  <si>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</si>
  <si>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</si>
  <si>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</si>
  <si>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</si>
  <si>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</si>
  <si>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</si>
  <si>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</si>
  <si>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</si>
  <si>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</si>
  <si>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</si>
  <si>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</si>
  <si>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</si>
  <si>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</si>
  <si>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</si>
  <si>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</si>
  <si>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</si>
  <si>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</si>
  <si>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</si>
  <si>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</si>
  <si>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</si>
  <si>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</si>
  <si>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</si>
  <si>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</si>
  <si>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</si>
  <si>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</si>
  <si>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</si>
  <si>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</si>
  <si>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</si>
  <si>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</si>
  <si>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</si>
  <si>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</si>
  <si>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</si>
  <si>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</si>
  <si>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</si>
  <si>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</si>
  <si>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</si>
  <si>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</si>
  <si>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</si>
  <si>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</si>
  <si>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</si>
  <si>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</si>
  <si>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</si>
  <si>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</si>
  <si>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</si>
  <si>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</si>
  <si>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</si>
  <si>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</si>
  <si>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</si>
  <si>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</si>
  <si>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</si>
  <si>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</si>
  <si>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</si>
  <si>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</si>
  <si>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</si>
  <si>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</si>
  <si>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</si>
  <si>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</si>
  <si>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</si>
  <si>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</si>
  <si>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</si>
  <si>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</si>
  <si>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</si>
  <si>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</si>
  <si>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</si>
  <si>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</si>
  <si>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</si>
  <si>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</si>
  <si>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</si>
  <si>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</si>
  <si>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</si>
  <si>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</si>
  <si>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</si>
  <si>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</si>
  <si>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</si>
  <si>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</si>
  <si>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</si>
  <si>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</si>
  <si>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</si>
  <si>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</si>
  <si>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</si>
  <si>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</si>
  <si>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</si>
  <si>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</si>
  <si>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</si>
  <si>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</si>
  <si>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</si>
  <si>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</si>
  <si>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</si>
  <si>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</si>
  <si>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</si>
  <si>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</si>
  <si>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</si>
  <si>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</si>
  <si>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</si>
  <si>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</si>
  <si>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</si>
  <si>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</si>
  <si>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</si>
  <si>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</si>
  <si>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</si>
  <si>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</si>
  <si>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</si>
  <si>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</si>
  <si>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</si>
  <si>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</si>
  <si>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</si>
  <si>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</si>
  <si>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</si>
  <si>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</si>
  <si>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</si>
  <si>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</si>
  <si>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</si>
  <si>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</si>
  <si>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</si>
  <si>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</si>
  <si>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</si>
  <si>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</si>
  <si>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</si>
  <si>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</si>
  <si>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</si>
  <si>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</si>
  <si>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</si>
  <si>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</si>
  <si>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</si>
  <si>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</si>
  <si>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</si>
  <si>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</si>
  <si>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</si>
  <si>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</si>
  <si>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</si>
  <si>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</si>
  <si>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</si>
  <si>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</si>
  <si>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</si>
  <si>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</si>
  <si>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</si>
  <si>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</si>
  <si>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</si>
  <si>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</si>
  <si>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</si>
  <si>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</si>
  <si>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</si>
  <si>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</si>
  <si>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</si>
  <si>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</si>
  <si>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</si>
  <si>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</si>
  <si>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</si>
  <si>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</si>
  <si>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</si>
  <si>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</si>
  <si>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</si>
  <si>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</si>
  <si>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</si>
  <si>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</si>
  <si>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</si>
  <si>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</si>
  <si>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</si>
  <si>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</si>
  <si>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</si>
  <si>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</si>
  <si>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</si>
  <si>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</si>
  <si>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</si>
  <si>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</si>
  <si>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</si>
  <si>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</si>
  <si>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</si>
  <si>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</si>
  <si>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</si>
  <si>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</si>
  <si>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</si>
  <si>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</si>
  <si>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</si>
  <si>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</si>
  <si>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</si>
  <si>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</si>
  <si>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</si>
  <si>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</si>
  <si>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</si>
  <si>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</si>
  <si>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</si>
  <si>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</si>
  <si>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</si>
  <si>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</si>
  <si>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</si>
  <si>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</si>
  <si>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</si>
  <si>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</si>
  <si>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</si>
  <si>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</si>
  <si>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</si>
  <si>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</si>
  <si>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</si>
  <si>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</si>
  <si>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</si>
  <si>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</si>
  <si>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</si>
  <si>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</si>
  <si>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</si>
  <si>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</si>
  <si>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</si>
  <si>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</si>
  <si>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</si>
  <si>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</si>
  <si>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</si>
  <si>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</si>
  <si>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</si>
  <si>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</si>
  <si>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</si>
  <si>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</si>
  <si>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</si>
  <si>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</si>
  <si>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</si>
  <si>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</si>
  <si>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</si>
  <si>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</si>
  <si>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</si>
  <si>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</si>
  <si>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</si>
  <si>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</si>
  <si>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</si>
  <si>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</si>
  <si>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</si>
  <si>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</si>
  <si>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</si>
  <si>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</si>
  <si>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</si>
  <si>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</si>
  <si>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</si>
  <si>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</si>
  <si>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</si>
  <si>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</si>
  <si>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</si>
  <si>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</si>
  <si>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</si>
  <si>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</si>
  <si>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</si>
  <si>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</si>
  <si>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</si>
  <si>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</si>
  <si>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</si>
  <si>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</si>
  <si>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</si>
  <si>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</si>
  <si>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</si>
  <si>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</si>
  <si>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</si>
  <si>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</si>
  <si>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</si>
  <si>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</si>
  <si>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</si>
  <si>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</si>
  <si>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</si>
  <si>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</si>
  <si>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</si>
  <si>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</si>
  <si>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</si>
  <si>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</si>
  <si>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</si>
  <si>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</si>
  <si>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</si>
  <si>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</si>
  <si>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</si>
  <si>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</si>
  <si>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</si>
  <si>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</si>
  <si>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</si>
  <si>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</si>
  <si>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</si>
  <si>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</si>
  <si>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</si>
  <si>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</si>
  <si>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</si>
  <si>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</si>
  <si>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</si>
  <si>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</si>
  <si>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</si>
  <si>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</si>
  <si>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</si>
  <si>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</si>
  <si>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</si>
  <si>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</si>
  <si>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</si>
  <si>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</si>
  <si>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</si>
  <si>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</si>
  <si>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</si>
  <si>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</si>
  <si>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</si>
  <si>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</si>
  <si>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</si>
  <si>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</si>
  <si>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</si>
  <si>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</si>
  <si>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</si>
  <si>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</si>
  <si>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</si>
  <si>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</si>
  <si>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</si>
  <si>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</si>
  <si>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</si>
  <si>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</si>
  <si>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</si>
  <si>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</si>
  <si>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</si>
  <si>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</si>
  <si>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</si>
  <si>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</si>
  <si>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</si>
  <si>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</si>
  <si>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</si>
  <si>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</si>
  <si>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</si>
  <si>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</si>
  <si>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</si>
  <si>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</si>
  <si>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</si>
  <si>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</si>
  <si>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</si>
  <si>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</si>
  <si>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</si>
  <si>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</si>
  <si>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</si>
  <si>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</si>
  <si>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</si>
  <si>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</si>
  <si>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</si>
  <si>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</si>
  <si>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</si>
  <si>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</si>
  <si>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</si>
  <si>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</si>
  <si>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</si>
  <si>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</si>
  <si>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</si>
  <si>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</si>
  <si>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</si>
  <si>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</si>
  <si>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</si>
  <si>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</si>
  <si>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</si>
  <si>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</si>
  <si>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</si>
  <si>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</si>
  <si>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</si>
  <si>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</si>
  <si>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</si>
  <si>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</si>
  <si>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</si>
  <si>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</si>
  <si>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</si>
  <si>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</si>
  <si>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</si>
  <si>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</si>
  <si>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</si>
  <si>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</si>
  <si>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</si>
  <si>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</si>
  <si>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</si>
  <si>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</si>
  <si>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</si>
  <si>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</si>
  <si>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</si>
  <si>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</si>
  <si>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</si>
  <si>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</si>
  <si>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</si>
  <si>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</si>
  <si>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</si>
  <si>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</si>
  <si>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</si>
  <si>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</si>
  <si>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</si>
  <si>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</si>
  <si>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</si>
  <si>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</si>
  <si>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</si>
  <si>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</si>
  <si>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</si>
  <si>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</si>
  <si>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</si>
  <si>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</si>
  <si>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</si>
  <si>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</si>
  <si>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</si>
  <si>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</si>
  <si>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</si>
  <si>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</si>
  <si>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</si>
  <si>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</si>
  <si>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</si>
  <si>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</si>
  <si>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</si>
  <si>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</si>
  <si>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</si>
  <si>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</si>
  <si>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</si>
  <si>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</si>
  <si>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</si>
  <si>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</si>
  <si>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</si>
  <si>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</si>
  <si>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</si>
  <si>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</si>
  <si>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</si>
  <si>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</si>
  <si>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</si>
  <si>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</si>
  <si>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</si>
  <si>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</si>
  <si>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</si>
  <si>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</si>
  <si>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</si>
  <si>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</si>
  <si>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</si>
  <si>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</si>
  <si>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</si>
  <si>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</si>
  <si>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</si>
  <si>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</si>
  <si>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</si>
  <si>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</si>
  <si>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</si>
  <si>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</si>
  <si>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</si>
  <si>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</si>
  <si>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</si>
  <si>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</si>
  <si>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</si>
  <si>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</si>
  <si>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</si>
  <si>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</si>
  <si>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</si>
  <si>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</si>
  <si>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</si>
  <si>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</si>
  <si>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</si>
  <si>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</si>
  <si>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</si>
  <si>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</si>
  <si>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</si>
  <si>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</si>
  <si>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</si>
  <si>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</si>
  <si>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</si>
  <si>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</si>
  <si>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</si>
  <si>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</si>
  <si>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</si>
  <si>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</si>
  <si>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</si>
  <si>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</si>
  <si>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</si>
  <si>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</si>
  <si>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</si>
  <si>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</si>
  <si>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</si>
  <si>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</si>
  <si>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</si>
  <si>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</si>
  <si>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</si>
  <si>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</si>
  <si>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</si>
  <si>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</si>
  <si>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</si>
  <si>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</si>
  <si>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</si>
  <si>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</si>
  <si>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</si>
  <si>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</si>
  <si>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</si>
  <si>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</si>
  <si>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</si>
  <si>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</si>
  <si>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</si>
  <si>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</si>
  <si>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</si>
  <si>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</si>
  <si>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</si>
  <si>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</si>
  <si>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</si>
  <si>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</si>
  <si>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</si>
  <si>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</si>
  <si>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</si>
  <si>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</si>
  <si>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</si>
  <si>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</si>
  <si>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</si>
  <si>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</si>
  <si>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</si>
  <si>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</si>
  <si>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</si>
  <si>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</si>
  <si>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</si>
  <si>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</si>
  <si>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</si>
  <si>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</si>
  <si>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</si>
  <si>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</si>
  <si>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</si>
  <si>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</si>
  <si>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</si>
  <si>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</si>
  <si>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</si>
  <si>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</si>
  <si>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</si>
  <si>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</si>
  <si>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</si>
  <si>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</si>
  <si>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</si>
  <si>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</si>
  <si>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</si>
  <si>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</si>
  <si>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</si>
  <si>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</si>
  <si>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</si>
  <si>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</si>
  <si>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</si>
  <si>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</si>
  <si>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</si>
  <si>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</si>
  <si>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</si>
  <si>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</si>
  <si>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</si>
  <si>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</si>
  <si>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</si>
  <si>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</si>
  <si>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</si>
  <si>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</si>
  <si>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</si>
  <si>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</si>
  <si>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</si>
  <si>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</si>
  <si>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</si>
  <si>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</si>
  <si>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</si>
  <si>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</si>
  <si>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</si>
  <si>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</si>
  <si>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</si>
  <si>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</si>
  <si>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</si>
  <si>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</si>
  <si>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</si>
  <si>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</si>
  <si>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</si>
  <si>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</si>
  <si>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</si>
  <si>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</si>
  <si>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</si>
  <si>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</si>
  <si>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</si>
  <si>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</si>
  <si>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</si>
  <si>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</si>
  <si>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</si>
  <si>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</si>
  <si>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</si>
  <si>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</si>
  <si>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</si>
  <si>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</si>
  <si>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</si>
  <si>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</si>
  <si>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</si>
  <si>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</si>
  <si>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</si>
  <si>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</si>
  <si>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</si>
  <si>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</si>
  <si>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</si>
  <si>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</si>
  <si>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</si>
  <si>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</si>
  <si>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</si>
  <si>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</si>
  <si>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</si>
  <si>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</si>
  <si>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</si>
  <si>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</si>
  <si>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</si>
  <si>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</si>
  <si>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</si>
  <si>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</si>
  <si>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</si>
  <si>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</si>
  <si>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</si>
  <si>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</si>
  <si>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</si>
  <si>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</si>
  <si>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</si>
  <si>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</si>
  <si>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</si>
  <si>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</si>
  <si>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</si>
  <si>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</si>
  <si>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</si>
  <si>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</si>
  <si>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</si>
  <si>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</si>
  <si>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</si>
  <si>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</si>
  <si>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</si>
  <si>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</si>
  <si>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</si>
  <si>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</si>
  <si>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</si>
  <si>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</si>
  <si>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</si>
  <si>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</si>
  <si>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</si>
  <si>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</si>
  <si>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</si>
  <si>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</si>
  <si>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</si>
  <si>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</si>
  <si>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</si>
  <si>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</si>
  <si>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</si>
  <si>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</si>
  <si>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</si>
  <si>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</si>
  <si>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</si>
  <si>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</si>
  <si>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</si>
  <si>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</si>
  <si>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</si>
  <si>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</si>
  <si>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</si>
  <si>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</si>
  <si>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</si>
  <si>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</si>
  <si>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</si>
  <si>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</si>
  <si>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</si>
  <si>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</si>
  <si>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</si>
  <si>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</si>
  <si>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</si>
  <si>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</si>
  <si>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</si>
  <si>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</si>
  <si>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</si>
  <si>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</si>
  <si>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</si>
  <si>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</si>
  <si>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</si>
  <si>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</si>
  <si>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</si>
  <si>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</si>
  <si>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</si>
  <si>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</si>
  <si>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</si>
  <si>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</si>
  <si>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</si>
  <si>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</si>
  <si>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</si>
  <si>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</si>
  <si>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</si>
  <si>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</si>
  <si>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</si>
  <si>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</si>
  <si>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</si>
  <si>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</si>
  <si>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</si>
  <si>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</si>
  <si>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</si>
  <si>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</si>
  <si>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</si>
  <si>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</si>
  <si>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</si>
  <si>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</si>
  <si>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</si>
  <si>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</si>
  <si>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</si>
  <si>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</si>
  <si>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</si>
  <si>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</si>
  <si>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</si>
  <si>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</si>
  <si>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</si>
  <si>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</si>
  <si>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</si>
  <si>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</si>
  <si>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</si>
  <si>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</si>
  <si>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</si>
  <si>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</si>
  <si>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</si>
  <si>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</si>
  <si>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</si>
  <si>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</si>
  <si>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</si>
  <si>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</si>
  <si>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</si>
  <si>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</si>
  <si>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</si>
  <si>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</si>
  <si>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</si>
  <si>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</si>
  <si>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</si>
  <si>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</si>
  <si>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</si>
  <si>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</si>
  <si>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</si>
  <si>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</si>
  <si>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</si>
  <si>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</si>
  <si>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</si>
  <si>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</si>
  <si>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</si>
  <si>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</si>
  <si>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</si>
  <si>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</si>
  <si>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</si>
  <si>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</si>
  <si>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</si>
  <si>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</si>
  <si>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</si>
  <si>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</si>
  <si>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</si>
  <si>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</si>
  <si>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</si>
  <si>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</si>
  <si>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</si>
  <si>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</si>
  <si>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</si>
  <si>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</si>
  <si>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</si>
  <si>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</si>
  <si>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</si>
  <si>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</si>
  <si>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</si>
  <si>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</si>
  <si>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</si>
  <si>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</si>
  <si>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</si>
  <si>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</si>
  <si>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</si>
  <si>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</si>
  <si>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</si>
  <si>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</si>
  <si>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</si>
  <si>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</si>
  <si>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</si>
  <si>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</si>
  <si>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</si>
  <si>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</si>
  <si>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</si>
  <si>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</si>
  <si>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</si>
  <si>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</si>
  <si>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</si>
  <si>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</si>
  <si>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</si>
  <si>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</si>
  <si>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</si>
  <si>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</si>
  <si>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</si>
  <si>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</si>
  <si>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</si>
  <si>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</si>
  <si>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</si>
  <si>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</si>
  <si>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</si>
  <si>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</si>
  <si>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</si>
  <si>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</si>
  <si>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</si>
  <si>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</si>
  <si>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</si>
  <si>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</si>
  <si>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</si>
  <si>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</si>
  <si>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</si>
  <si>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</si>
  <si>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</si>
  <si>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</si>
  <si>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</si>
  <si>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</si>
  <si>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</si>
  <si>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</si>
  <si>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</si>
  <si>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</si>
  <si>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</si>
  <si>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</si>
  <si>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</si>
  <si>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</si>
  <si>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</si>
  <si>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</si>
  <si>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</si>
  <si>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</si>
  <si>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</si>
  <si>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</si>
  <si>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</si>
  <si>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</si>
  <si>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</si>
  <si>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</si>
  <si>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</si>
  <si>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</si>
  <si>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</si>
  <si>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</si>
  <si>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</si>
  <si>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</si>
  <si>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</si>
  <si>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</si>
  <si>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</si>
  <si>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</si>
  <si>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</si>
  <si>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</si>
  <si>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</si>
  <si>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</si>
  <si>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</si>
  <si>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</si>
  <si>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</si>
  <si>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</si>
  <si>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</si>
  <si>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</si>
  <si>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</si>
  <si>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</si>
  <si>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</si>
  <si>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</si>
  <si>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</si>
  <si>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</si>
  <si>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</si>
  <si>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</si>
  <si>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</si>
  <si>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</si>
  <si>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</si>
  <si>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</si>
  <si>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</si>
  <si>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</si>
  <si>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</si>
  <si>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</si>
  <si>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</si>
  <si>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</si>
  <si>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</si>
  <si>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</si>
  <si>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</si>
  <si>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</si>
  <si>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</si>
  <si>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</si>
  <si>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</si>
  <si>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</si>
  <si>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</si>
  <si>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</si>
  <si>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</si>
  <si>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</si>
  <si>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</si>
  <si>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</si>
  <si>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</si>
  <si>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</si>
  <si>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</si>
  <si>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</si>
  <si>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</si>
  <si>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</si>
  <si>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</si>
  <si>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</si>
  <si>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</si>
  <si>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</si>
  <si>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</si>
  <si>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</si>
  <si>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</si>
  <si>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</si>
  <si>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</si>
  <si>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</si>
  <si>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</si>
  <si>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</si>
  <si>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</si>
  <si>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</si>
  <si>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</si>
  <si>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</si>
  <si>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</si>
  <si>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</si>
  <si>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</si>
  <si>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</si>
  <si>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</si>
  <si>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</si>
  <si>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</si>
  <si>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</si>
  <si>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</si>
  <si>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</si>
  <si>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</si>
  <si>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</si>
  <si>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</si>
  <si>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</si>
  <si>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</si>
  <si>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</si>
  <si>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</si>
  <si>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</si>
  <si>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</si>
  <si>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</si>
  <si>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</si>
  <si>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</si>
  <si>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</si>
  <si>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</si>
  <si>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</si>
  <si>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</si>
  <si>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</si>
  <si>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</si>
  <si>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</si>
  <si>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</si>
  <si>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</si>
  <si>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</si>
  <si>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</si>
  <si>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</si>
  <si>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</si>
  <si>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</si>
  <si>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</si>
  <si>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</si>
  <si>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</si>
  <si>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</si>
  <si>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</si>
  <si>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</si>
  <si>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</si>
  <si>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</si>
  <si>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</si>
  <si>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</si>
  <si>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</si>
  <si>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</si>
  <si>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</si>
  <si>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</si>
  <si>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</si>
  <si>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</si>
  <si>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</si>
  <si>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</si>
  <si>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</si>
  <si>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</si>
  <si>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</si>
  <si>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</si>
  <si>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</si>
  <si>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</si>
  <si>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</si>
  <si>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</si>
  <si>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</si>
  <si>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</si>
  <si>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</si>
  <si>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</si>
  <si>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</si>
  <si>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</si>
  <si>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</si>
  <si>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</si>
  <si>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</si>
  <si>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</si>
  <si>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</si>
  <si>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</si>
  <si>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</si>
  <si>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</si>
  <si>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</si>
  <si>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</si>
  <si>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</si>
  <si>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</si>
  <si>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</si>
  <si>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</si>
  <si>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</si>
  <si>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</si>
  <si>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</si>
  <si>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</si>
  <si>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</si>
  <si>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</si>
  <si>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</si>
  <si>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</si>
  <si>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</si>
  <si>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</si>
  <si>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</si>
  <si>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</si>
  <si>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</si>
  <si>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</si>
  <si>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</si>
  <si>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</si>
  <si>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</si>
  <si>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</si>
  <si>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</si>
  <si>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</si>
  <si>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</si>
  <si>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</si>
  <si>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</si>
  <si>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</si>
  <si>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</si>
  <si>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</si>
  <si>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</si>
  <si>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</si>
  <si>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</si>
  <si>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</si>
  <si>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</si>
  <si>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</si>
  <si>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</si>
  <si>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</si>
  <si>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</si>
  <si>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</si>
  <si>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</si>
  <si>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</si>
  <si>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</si>
  <si>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</si>
  <si>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</si>
  <si>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</si>
  <si>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</si>
  <si>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</si>
  <si>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</si>
  <si>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</si>
  <si>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</si>
  <si>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</si>
  <si>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</si>
  <si>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</si>
  <si>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</si>
  <si>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</si>
  <si>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</si>
  <si>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</si>
  <si>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</si>
  <si>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</si>
  <si>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</si>
  <si>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</si>
  <si>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</si>
  <si>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</si>
  <si>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</si>
  <si>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</si>
  <si>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</si>
  <si>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</si>
  <si>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</si>
  <si>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</si>
  <si>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</si>
  <si>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</si>
  <si>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</si>
  <si>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</si>
  <si>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</si>
  <si>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</si>
  <si>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</si>
  <si>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</si>
  <si>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</si>
  <si>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</si>
  <si>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</si>
  <si>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</si>
  <si>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</si>
  <si>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</si>
  <si>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</si>
  <si>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</si>
  <si>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</si>
  <si>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</si>
  <si>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</si>
  <si>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</si>
  <si>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</si>
  <si>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</si>
  <si>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</si>
  <si>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</si>
  <si>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</si>
  <si>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</si>
  <si>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</si>
  <si>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</si>
  <si>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</si>
  <si>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</si>
  <si>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</si>
  <si>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</si>
  <si>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</si>
  <si>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</si>
  <si>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</si>
  <si>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</si>
  <si>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</si>
  <si>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</si>
  <si>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</si>
  <si>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</si>
  <si>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</si>
  <si>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</si>
  <si>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</si>
  <si>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</si>
  <si>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</si>
  <si>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</si>
  <si>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</si>
  <si>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</si>
  <si>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</si>
  <si>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</si>
  <si>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</si>
  <si>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</si>
  <si>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</si>
  <si>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</si>
  <si>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</si>
  <si>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</si>
  <si>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</si>
  <si>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</si>
  <si>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</si>
  <si>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</si>
  <si>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</si>
  <si>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</si>
  <si>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</si>
  <si>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</si>
  <si>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</si>
  <si>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</si>
  <si>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</si>
  <si>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</si>
  <si>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</si>
  <si>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</si>
  <si>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</si>
  <si>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</si>
  <si>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</si>
  <si>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</si>
  <si>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</si>
  <si>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</si>
  <si>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</si>
  <si>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</si>
  <si>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</si>
  <si>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</si>
  <si>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</si>
  <si>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</si>
  <si>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</si>
  <si>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</si>
  <si>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</si>
  <si>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</si>
  <si>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</si>
  <si>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</si>
  <si>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</si>
  <si>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</si>
  <si>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</si>
  <si>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</si>
  <si>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</si>
  <si>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</si>
  <si>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</si>
  <si>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</si>
  <si>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</si>
  <si>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</si>
  <si>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</si>
  <si>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</si>
  <si>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</si>
  <si>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</si>
  <si>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</si>
  <si>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</si>
  <si>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</si>
  <si>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</si>
  <si>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</si>
  <si>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</si>
  <si>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</si>
  <si>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</si>
  <si>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</si>
  <si>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</si>
  <si>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</si>
  <si>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</si>
  <si>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</si>
  <si>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</si>
  <si>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</si>
  <si>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</si>
  <si>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</si>
  <si>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</si>
  <si>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</si>
  <si>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</si>
  <si>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</si>
  <si>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</si>
  <si>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</si>
  <si>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</si>
  <si>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</si>
  <si>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</si>
  <si>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</si>
  <si>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</si>
  <si>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</si>
  <si>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</si>
  <si>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</si>
  <si>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</si>
  <si>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</si>
  <si>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</si>
  <si>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</si>
  <si>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</si>
  <si>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</si>
  <si>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</si>
  <si>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</si>
  <si>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</si>
  <si>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</si>
  <si>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</si>
  <si>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</si>
  <si>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</si>
  <si>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</si>
  <si>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</si>
  <si>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</si>
  <si>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</si>
  <si>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</si>
  <si>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</si>
  <si>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</si>
  <si>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</si>
  <si>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</si>
  <si>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</si>
  <si>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</si>
  <si>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</si>
  <si>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</si>
  <si>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</si>
  <si>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</si>
  <si>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</si>
  <si>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</si>
  <si>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</si>
  <si>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</si>
  <si>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</si>
  <si>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</si>
  <si>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</si>
  <si>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</si>
  <si>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</si>
  <si>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</si>
  <si>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</si>
  <si>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</si>
  <si>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</si>
  <si>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</si>
  <si>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</si>
  <si>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</si>
  <si>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</si>
  <si>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</si>
  <si>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</si>
  <si>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</si>
  <si>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</si>
  <si>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</si>
  <si>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</si>
  <si>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</si>
  <si>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</si>
  <si>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</si>
  <si>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</si>
  <si>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</si>
  <si>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</si>
  <si>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</si>
  <si>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</si>
  <si>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</si>
  <si>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</si>
  <si>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</si>
  <si>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</si>
  <si>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</si>
  <si>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</si>
  <si>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</si>
  <si>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</si>
  <si>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</si>
  <si>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</si>
  <si>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</si>
  <si>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</si>
  <si>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</si>
  <si>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</si>
  <si>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</si>
  <si>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</si>
  <si>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</si>
  <si>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</si>
  <si>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</si>
  <si>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</si>
  <si>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</si>
  <si>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</si>
  <si>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</si>
  <si>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</si>
  <si>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</si>
  <si>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</si>
  <si>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</si>
  <si>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</si>
  <si>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</si>
  <si>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</si>
  <si>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</si>
  <si>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</si>
  <si>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</si>
  <si>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</si>
  <si>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</si>
  <si>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</si>
  <si>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</si>
  <si>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</si>
  <si>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</si>
  <si>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</si>
  <si>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</si>
  <si>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</si>
  <si>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</si>
  <si>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</si>
  <si>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</si>
  <si>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</si>
  <si>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</si>
  <si>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</si>
  <si>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</si>
  <si>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</si>
  <si>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</si>
  <si>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</si>
  <si>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</si>
  <si>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</si>
  <si>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</si>
  <si>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</si>
  <si>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</si>
  <si>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</si>
  <si>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</si>
  <si>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</si>
  <si>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</si>
  <si>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</si>
  <si>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</si>
  <si>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</si>
  <si>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</si>
  <si>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</si>
  <si>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</si>
  <si>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</si>
  <si>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</si>
  <si>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</si>
  <si>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</si>
  <si>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</si>
  <si>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</si>
  <si>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</si>
  <si>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</si>
  <si>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</si>
  <si>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</si>
  <si>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</si>
  <si>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</si>
  <si>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</si>
  <si>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</si>
  <si>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</si>
  <si>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</si>
  <si>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</si>
  <si>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</si>
  <si>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</si>
  <si>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</si>
  <si>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</si>
  <si>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</si>
  <si>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</si>
  <si>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</si>
  <si>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</si>
  <si>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</si>
  <si>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</si>
  <si>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</si>
  <si>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</si>
  <si>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</si>
  <si>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</si>
  <si>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</si>
  <si>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</si>
  <si>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</si>
  <si>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</si>
  <si>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</si>
  <si>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</si>
  <si>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</si>
  <si>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</si>
  <si>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</si>
  <si>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</si>
  <si>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</si>
  <si>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</si>
  <si>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</si>
  <si>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</si>
  <si>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</si>
  <si>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</si>
  <si>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</si>
  <si>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</si>
  <si>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</si>
  <si>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</si>
  <si>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</si>
  <si>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</si>
  <si>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</si>
  <si>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</si>
  <si>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</si>
  <si>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</si>
  <si>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</si>
  <si>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</si>
  <si>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</si>
  <si>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</si>
  <si>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</si>
  <si>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</si>
  <si>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</si>
  <si>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</si>
  <si>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</si>
  <si>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</si>
  <si>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</si>
  <si>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</si>
  <si>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</si>
  <si>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</si>
  <si>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</si>
  <si>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</si>
  <si>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</si>
  <si>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</si>
  <si>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</si>
  <si>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</si>
  <si>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</si>
  <si>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</si>
  <si>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</si>
  <si>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</si>
  <si>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</si>
  <si>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</si>
  <si>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</si>
  <si>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</si>
  <si>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</si>
  <si>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</si>
  <si>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</si>
  <si>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</si>
  <si>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</si>
  <si>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</si>
  <si>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</si>
  <si>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</si>
  <si>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</si>
  <si>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</si>
  <si>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</si>
  <si>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</si>
  <si>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</si>
  <si>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</si>
  <si>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</si>
  <si>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</si>
  <si>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</si>
  <si>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</si>
  <si>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</si>
  <si>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</si>
  <si>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</si>
  <si>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</si>
  <si>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</si>
  <si>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</si>
  <si>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</si>
  <si>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</si>
  <si>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</si>
  <si>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</si>
  <si>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</si>
  <si>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</si>
  <si>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</si>
  <si>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</si>
  <si>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</si>
  <si>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</si>
  <si>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</si>
  <si>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</si>
  <si>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</si>
  <si>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</si>
  <si>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</si>
  <si>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</si>
  <si>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</si>
  <si>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</si>
  <si>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</si>
  <si>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</si>
  <si>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</si>
  <si>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</si>
  <si>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</si>
  <si>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</si>
  <si>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</si>
  <si>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</si>
  <si>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</si>
  <si>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</si>
  <si>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</si>
  <si>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</si>
  <si>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</si>
  <si>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</si>
  <si>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</si>
  <si>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</si>
  <si>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</si>
  <si>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</si>
  <si>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</si>
  <si>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</si>
  <si>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</si>
  <si>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</si>
  <si>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</si>
  <si>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</si>
  <si>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</si>
  <si>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</si>
  <si>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</si>
  <si>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</si>
  <si>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</si>
  <si>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</si>
  <si>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</si>
  <si>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</si>
  <si>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</si>
  <si>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</si>
  <si>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</si>
  <si>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</si>
  <si>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</si>
  <si>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</si>
  <si>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</si>
  <si>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</si>
  <si>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</si>
  <si>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</si>
  <si>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</si>
  <si>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</si>
  <si>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</si>
  <si>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</si>
  <si>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</si>
  <si>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</si>
  <si>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</si>
  <si>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</si>
  <si>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</si>
  <si>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</si>
  <si>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</si>
  <si>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</si>
  <si>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</si>
  <si>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</si>
  <si>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</si>
  <si>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</si>
  <si>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</si>
  <si>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</si>
  <si>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</si>
  <si>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</si>
  <si>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</si>
  <si>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</si>
  <si>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</si>
  <si>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</si>
  <si>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</si>
  <si>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</si>
  <si>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</si>
  <si>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</si>
  <si>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</si>
  <si>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</si>
  <si>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</si>
  <si>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</si>
  <si>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</si>
  <si>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</si>
  <si>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</si>
  <si>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</si>
  <si>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</si>
  <si>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</si>
  <si>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</si>
  <si>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</si>
  <si>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</si>
  <si>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</si>
  <si>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</si>
  <si>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</si>
  <si>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</si>
  <si>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</si>
  <si>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</si>
  <si>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</si>
  <si>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</si>
  <si>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</si>
  <si>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</si>
  <si>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</si>
  <si>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</si>
  <si>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</si>
  <si>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</si>
  <si>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</si>
  <si>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</si>
  <si>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</si>
  <si>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</si>
  <si>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</si>
  <si>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</si>
  <si>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</si>
  <si>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</si>
  <si>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</si>
  <si>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</si>
  <si>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</si>
  <si>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</si>
  <si>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</si>
  <si>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</si>
  <si>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</si>
  <si>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</si>
  <si>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</si>
  <si>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</si>
  <si>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</si>
  <si>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</si>
  <si>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</si>
  <si>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</si>
  <si>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</si>
  <si>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</si>
  <si>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</si>
  <si>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</si>
  <si>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</si>
  <si>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</si>
  <si>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</si>
  <si>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</si>
  <si>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</si>
  <si>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</si>
  <si>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</si>
  <si>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</si>
  <si>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</si>
  <si>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</si>
  <si>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</si>
  <si>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</si>
  <si>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</si>
  <si>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</si>
  <si>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</si>
  <si>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</si>
  <si>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</si>
  <si>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</si>
  <si>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</si>
  <si>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</si>
  <si>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</si>
  <si>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</si>
  <si>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</si>
  <si>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</si>
  <si>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</si>
  <si>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</si>
  <si>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</si>
  <si>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</si>
  <si>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</si>
  <si>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</si>
  <si>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</si>
  <si>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</si>
  <si>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</si>
  <si>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</si>
  <si>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</si>
  <si>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</si>
  <si>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</si>
  <si>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</si>
  <si>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</si>
  <si>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</si>
  <si>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</si>
  <si>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</si>
  <si>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</si>
  <si>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</si>
  <si>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</si>
  <si>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</si>
  <si>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</si>
  <si>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</si>
  <si>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</si>
  <si>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</si>
  <si>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</si>
  <si>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</si>
  <si>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</si>
  <si>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</si>
  <si>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</si>
  <si>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</si>
  <si>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</si>
  <si>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</si>
  <si>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</si>
  <si>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</si>
  <si>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</si>
  <si>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</si>
  <si>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</si>
  <si>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</si>
  <si>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</si>
  <si>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</si>
  <si>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</si>
  <si>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</si>
  <si>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</si>
  <si>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</si>
  <si>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</si>
  <si>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</si>
  <si>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</si>
  <si>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</si>
  <si>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</si>
  <si>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</si>
  <si>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</si>
  <si>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</si>
  <si>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</si>
  <si>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</si>
  <si>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</si>
  <si>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</si>
  <si>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</si>
  <si>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</si>
  <si>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</si>
  <si>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</si>
  <si>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</si>
  <si>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</si>
  <si>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</si>
  <si>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</si>
  <si>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</si>
  <si>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</si>
  <si>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</si>
  <si>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</si>
  <si>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</si>
  <si>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</si>
  <si>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</si>
  <si>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</si>
  <si>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</si>
  <si>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</si>
  <si>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</si>
  <si>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</si>
  <si>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</si>
  <si>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</si>
  <si>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</si>
  <si>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</si>
  <si>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</si>
  <si>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</si>
  <si>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</si>
  <si>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</si>
  <si>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</si>
  <si>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</si>
  <si>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</si>
  <si>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</si>
  <si>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</si>
  <si>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</si>
  <si>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</si>
  <si>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</si>
  <si>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</si>
  <si>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</si>
  <si>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</si>
  <si>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</si>
  <si>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</si>
  <si>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</si>
  <si>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</si>
  <si>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</si>
  <si>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</si>
  <si>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</si>
  <si>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</si>
  <si>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</si>
  <si>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</si>
  <si>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</si>
  <si>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</si>
  <si>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</si>
  <si>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</si>
  <si>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</si>
  <si>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</si>
  <si>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</si>
  <si>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</si>
  <si>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</si>
  <si>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</si>
  <si>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</si>
  <si>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</si>
  <si>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</si>
  <si>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</si>
  <si>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</si>
  <si>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</si>
  <si>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</si>
  <si>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</si>
  <si>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</si>
  <si>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</si>
  <si>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</si>
  <si>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</si>
  <si>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</si>
  <si>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</si>
  <si>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</si>
  <si>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</si>
  <si>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</si>
  <si>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</si>
  <si>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</si>
  <si>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</si>
  <si>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</si>
  <si>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</si>
  <si>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</si>
  <si>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</si>
  <si>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</si>
  <si>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</si>
  <si>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</si>
  <si>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</si>
  <si>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</si>
  <si>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</si>
  <si>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</si>
  <si>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</si>
  <si>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</si>
  <si>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</si>
  <si>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</si>
  <si>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</si>
  <si>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</si>
  <si>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</si>
  <si>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</si>
  <si>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</si>
  <si>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</si>
  <si>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</si>
  <si>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</si>
  <si>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</si>
  <si>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</si>
  <si>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</si>
  <si>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</si>
  <si>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</si>
  <si>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</si>
  <si>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</si>
  <si>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</si>
  <si>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</si>
  <si>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</si>
  <si>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</si>
  <si>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</si>
  <si>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</si>
  <si>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</si>
  <si>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</si>
  <si>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</si>
  <si>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</si>
  <si>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</si>
  <si>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</si>
  <si>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</si>
  <si>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</si>
  <si>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</si>
  <si>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</si>
  <si>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</si>
  <si>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</si>
  <si>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</si>
  <si>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</si>
  <si>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</si>
  <si>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</si>
  <si>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</si>
  <si>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</si>
  <si>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</si>
  <si>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</si>
  <si>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</si>
  <si>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</si>
  <si>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</si>
  <si>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</si>
  <si>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</si>
  <si>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</si>
  <si>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</si>
  <si>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</si>
  <si>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</si>
  <si>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</si>
  <si>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</si>
  <si>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</si>
  <si>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</si>
  <si>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</si>
  <si>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</si>
  <si>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</si>
  <si>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</si>
  <si>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</si>
  <si>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</si>
  <si>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</si>
  <si>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</si>
  <si>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</si>
  <si>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</si>
  <si>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</si>
  <si>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</si>
  <si>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</si>
  <si>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</si>
  <si>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</si>
  <si>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</si>
  <si>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</si>
  <si>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</si>
  <si>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</si>
  <si>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</si>
  <si>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</si>
  <si>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</si>
  <si>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</si>
  <si>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</si>
  <si>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</si>
  <si>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</si>
  <si>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</si>
  <si>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</si>
  <si>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</si>
  <si>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</si>
  <si>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</si>
  <si>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</si>
  <si>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</si>
  <si>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</si>
  <si>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</si>
  <si>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</si>
  <si>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</si>
  <si>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</si>
  <si>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</si>
  <si>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</si>
  <si>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</si>
  <si>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</si>
  <si>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</si>
  <si>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</si>
  <si>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</si>
  <si>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</si>
  <si>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</si>
  <si>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</si>
  <si>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</si>
  <si>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</si>
  <si>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</si>
  <si>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</si>
  <si>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</si>
  <si>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</si>
  <si>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</si>
  <si>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</si>
  <si>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</si>
  <si>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</si>
  <si>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</si>
  <si>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</si>
  <si>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</si>
  <si>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</si>
  <si>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</si>
  <si>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</si>
  <si>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</si>
  <si>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</si>
  <si>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</si>
  <si>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</si>
  <si>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</si>
  <si>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</si>
  <si>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</si>
  <si>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</si>
  <si>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</si>
  <si>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</si>
  <si>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</si>
  <si>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</si>
  <si>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</si>
  <si>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</si>
  <si>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</si>
  <si>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</si>
  <si>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</si>
  <si>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</si>
  <si>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</si>
  <si>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</si>
  <si>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</si>
  <si>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</si>
  <si>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</si>
  <si>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</si>
  <si>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</si>
  <si>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</si>
  <si>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</si>
  <si>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</si>
  <si>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</si>
  <si>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</si>
  <si>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</si>
  <si>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</si>
  <si>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</si>
  <si>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</si>
  <si>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</si>
  <si>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</si>
  <si>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</si>
  <si>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</si>
  <si>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</si>
  <si>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</si>
  <si>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</si>
  <si>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</si>
  <si>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</si>
  <si>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</si>
  <si>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</si>
  <si>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</si>
  <si>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</si>
  <si>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</si>
  <si>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</si>
  <si>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</si>
  <si>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</si>
  <si>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</si>
  <si>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</si>
  <si>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</si>
  <si>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</si>
  <si>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</si>
  <si>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</si>
  <si>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</si>
  <si>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</si>
  <si>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</si>
  <si>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</si>
  <si>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</si>
  <si>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</si>
  <si>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</si>
  <si>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</si>
  <si>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</si>
  <si>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</si>
  <si>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</si>
  <si>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</si>
  <si>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</si>
  <si>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</si>
  <si>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</si>
  <si>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</si>
  <si>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</si>
  <si>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</si>
  <si>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</si>
  <si>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</si>
  <si>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</si>
  <si>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</si>
  <si>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</si>
  <si>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</si>
  <si>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</si>
  <si>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</si>
  <si>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</si>
  <si>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</si>
  <si>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</si>
  <si>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</si>
  <si>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</si>
  <si>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</si>
  <si>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</si>
  <si>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</si>
  <si>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</si>
  <si>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</si>
  <si>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</si>
  <si>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</si>
  <si>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</si>
  <si>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</si>
  <si>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</si>
  <si>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</si>
  <si>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</si>
  <si>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</si>
  <si>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</si>
  <si>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</si>
  <si>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</si>
  <si>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</si>
  <si>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</si>
  <si>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</si>
  <si>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</si>
  <si>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</si>
  <si>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</si>
  <si>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</si>
  <si>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</si>
  <si>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</si>
  <si>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</si>
  <si>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</si>
  <si>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</si>
  <si>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</si>
  <si>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</si>
  <si>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</si>
  <si>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</si>
  <si>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</si>
  <si>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</si>
  <si>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</si>
  <si>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</si>
  <si>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</si>
  <si>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</si>
  <si>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</si>
  <si>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</si>
  <si>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</si>
  <si>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</si>
  <si>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</si>
  <si>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</si>
  <si>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</si>
  <si>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</si>
  <si>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</si>
  <si>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</si>
  <si>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</si>
  <si>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</si>
  <si>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</si>
  <si>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</si>
  <si>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</si>
  <si>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</si>
  <si>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</si>
  <si>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</si>
  <si>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</si>
  <si>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</si>
  <si>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</si>
  <si>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</si>
  <si>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</si>
  <si>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</si>
  <si>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</si>
  <si>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</si>
  <si>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</si>
  <si>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</si>
  <si>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</si>
  <si>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</si>
  <si>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</si>
  <si>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</si>
  <si>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</si>
  <si>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</si>
  <si>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</si>
  <si>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</si>
  <si>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</si>
  <si>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</si>
  <si>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</si>
  <si>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</si>
  <si>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</si>
  <si>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</si>
  <si>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</si>
  <si>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</si>
  <si>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</si>
  <si>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</si>
  <si>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</si>
  <si>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</si>
  <si>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</si>
  <si>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</si>
  <si>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</si>
  <si>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</si>
  <si>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</si>
  <si>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</si>
  <si>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</si>
  <si>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</si>
  <si>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</si>
  <si>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</si>
  <si>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</si>
  <si>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</si>
  <si>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</si>
  <si>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</si>
  <si>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</si>
  <si>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</si>
  <si>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</si>
  <si>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</si>
  <si>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</si>
  <si>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</si>
  <si>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</si>
  <si>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</si>
  <si>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</si>
  <si>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</si>
  <si>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</si>
  <si>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</si>
  <si>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</si>
  <si>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</si>
  <si>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</si>
  <si>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</si>
  <si>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</si>
  <si>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</si>
  <si>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</si>
  <si>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</si>
  <si>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</si>
  <si>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</si>
  <si>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</si>
  <si>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</si>
  <si>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</si>
  <si>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</si>
  <si>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</si>
  <si>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</si>
  <si>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</si>
  <si>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</si>
  <si>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</si>
  <si>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</si>
  <si>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</si>
  <si>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</si>
  <si>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</si>
  <si>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</si>
  <si>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</si>
  <si>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</si>
  <si>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</si>
  <si>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</si>
  <si>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</si>
  <si>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</si>
  <si>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</si>
  <si>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</si>
  <si>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</si>
  <si>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</si>
  <si>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</si>
  <si>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</si>
  <si>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</si>
  <si>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</si>
  <si>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</si>
  <si>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</si>
  <si>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</si>
  <si>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</si>
  <si>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</si>
  <si>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</si>
  <si>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</si>
  <si>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</si>
  <si>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</si>
  <si>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</si>
  <si>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</si>
  <si>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</si>
  <si>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</si>
  <si>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</si>
  <si>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</si>
  <si>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</si>
  <si>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</si>
  <si>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</si>
  <si>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</si>
  <si>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</si>
  <si>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</si>
  <si>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</si>
  <si>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</si>
  <si>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</si>
  <si>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</si>
  <si>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</si>
  <si>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</si>
  <si>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</si>
  <si>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</si>
  <si>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</si>
  <si>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</si>
  <si>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</si>
  <si>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</si>
  <si>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</si>
  <si>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</si>
  <si>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</si>
  <si>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</si>
  <si>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</si>
  <si>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</si>
  <si>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</si>
  <si>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</si>
  <si>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</si>
  <si>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</si>
  <si>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</si>
  <si>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</si>
  <si>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</si>
  <si>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</si>
  <si>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</si>
  <si>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</si>
  <si>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</si>
  <si>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</si>
  <si>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</si>
  <si>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</si>
  <si>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</si>
  <si>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</si>
  <si>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</si>
  <si>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</si>
  <si>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</si>
  <si>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</si>
  <si>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</si>
  <si>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</si>
  <si>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</si>
  <si>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</si>
  <si>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</si>
  <si>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</si>
  <si>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</si>
  <si>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</si>
  <si>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</si>
  <si>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</si>
  <si>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</si>
  <si>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</si>
  <si>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</si>
  <si>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</si>
  <si>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</si>
  <si>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</si>
  <si>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</si>
  <si>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</si>
  <si>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</si>
  <si>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</si>
  <si>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</si>
  <si>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</si>
  <si>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</si>
  <si>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</si>
  <si>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</si>
  <si>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</si>
  <si>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</si>
  <si>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</si>
  <si>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</si>
  <si>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</si>
  <si>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</si>
  <si>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</si>
  <si>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</si>
  <si>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</si>
  <si>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</si>
  <si>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</si>
  <si>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</si>
  <si>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</si>
  <si>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</si>
  <si>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</si>
  <si>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</si>
  <si>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</si>
  <si>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</si>
  <si>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</si>
  <si>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</si>
  <si>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</si>
  <si>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</si>
  <si>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</si>
  <si>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</si>
  <si>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</si>
  <si>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</si>
  <si>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</si>
  <si>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</si>
  <si>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</si>
  <si>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</si>
  <si>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</si>
  <si>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</si>
  <si>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</si>
  <si>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</si>
  <si>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</si>
  <si>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</si>
  <si>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</si>
  <si>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</si>
  <si>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</si>
  <si>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</si>
  <si>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</si>
  <si>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</si>
  <si>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</si>
  <si>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</si>
  <si>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</si>
  <si>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</si>
  <si>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</si>
  <si>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</si>
  <si>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</si>
  <si>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</si>
  <si>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</si>
  <si>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</si>
  <si>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</si>
  <si>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</si>
  <si>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</si>
  <si>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</si>
  <si>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</si>
  <si>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</si>
  <si>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</si>
  <si>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</si>
  <si>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</si>
  <si>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</si>
  <si>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</si>
  <si>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</si>
  <si>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</si>
  <si>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</si>
  <si>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</si>
  <si>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</si>
  <si>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</si>
  <si>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</si>
  <si>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</si>
  <si>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</si>
  <si>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</si>
  <si>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</si>
  <si>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</si>
  <si>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</si>
  <si>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</si>
  <si>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</si>
  <si>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</si>
  <si>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</si>
  <si>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</si>
  <si>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</si>
  <si>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</si>
  <si>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</si>
  <si>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</si>
  <si>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</si>
  <si>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</si>
  <si>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</si>
  <si>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</si>
  <si>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</si>
  <si>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</si>
  <si>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</si>
  <si>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</si>
  <si>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</si>
  <si>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</si>
  <si>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</si>
  <si>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</si>
  <si>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</si>
  <si>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</si>
  <si>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</si>
  <si>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</si>
  <si>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</si>
  <si>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</si>
  <si>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</si>
  <si>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</si>
  <si>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</si>
  <si>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</si>
  <si>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</si>
  <si>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</si>
  <si>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</si>
  <si>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</si>
  <si>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</si>
  <si>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</si>
  <si>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</si>
  <si>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</si>
  <si>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</si>
  <si>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</si>
  <si>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</si>
  <si>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</si>
  <si>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</si>
  <si>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</si>
  <si>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</si>
  <si>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</si>
  <si>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</si>
  <si>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</si>
  <si>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</si>
  <si>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</si>
  <si>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</si>
  <si>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</si>
  <si>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</si>
  <si>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</si>
  <si>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</si>
  <si>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</si>
  <si>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</si>
  <si>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</si>
  <si>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</si>
  <si>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</si>
  <si>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</si>
  <si>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</si>
  <si>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</si>
  <si>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</si>
  <si>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</si>
  <si>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</si>
  <si>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</si>
  <si>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</si>
  <si>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</si>
  <si>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</si>
  <si>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</si>
  <si>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</si>
  <si>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</si>
  <si>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</si>
  <si>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</si>
  <si>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</si>
  <si>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</si>
  <si>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</si>
  <si>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</si>
  <si>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</si>
  <si>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</si>
  <si>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</si>
  <si>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</si>
  <si>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</si>
  <si>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</si>
  <si>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</si>
  <si>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</si>
  <si>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</si>
  <si>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</si>
  <si>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</si>
  <si>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</si>
  <si>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</si>
  <si>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</si>
  <si>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</si>
  <si>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</si>
  <si>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</si>
  <si>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</si>
  <si>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</si>
  <si>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</si>
  <si>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</si>
  <si>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</si>
  <si>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</si>
  <si>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</si>
  <si>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</si>
  <si>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</si>
  <si>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</si>
  <si>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</si>
  <si>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</si>
  <si>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</si>
  <si>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</si>
  <si>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</si>
  <si>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</si>
  <si>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</si>
  <si>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</si>
  <si>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</si>
  <si>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</si>
  <si>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</si>
  <si>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</si>
  <si>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</si>
  <si>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</si>
  <si>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</si>
  <si>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</si>
  <si>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</si>
  <si>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</si>
  <si>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</si>
  <si>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</si>
  <si>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</si>
  <si>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</si>
  <si>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</si>
  <si>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</si>
  <si>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</si>
  <si>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</si>
  <si>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</si>
  <si>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</si>
  <si>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</si>
  <si>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</si>
  <si>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</si>
  <si>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</si>
  <si>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</si>
  <si>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</si>
  <si>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</si>
  <si>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</si>
  <si>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</si>
  <si>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</si>
  <si>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</si>
  <si>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</si>
  <si>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</si>
  <si>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</si>
  <si>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</si>
  <si>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</si>
  <si>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</si>
  <si>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</si>
  <si>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</si>
  <si>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</si>
  <si>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</si>
  <si>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</si>
  <si>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</si>
  <si>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</si>
  <si>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</si>
  <si>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</si>
  <si>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</si>
  <si>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</si>
  <si>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</si>
  <si>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</si>
  <si>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</si>
  <si>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</si>
  <si>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</si>
  <si>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</si>
  <si>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</si>
  <si>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</si>
  <si>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</si>
  <si>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</si>
  <si>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</si>
  <si>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</si>
  <si>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</si>
  <si>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</si>
  <si>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</si>
  <si>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</si>
  <si>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</si>
  <si>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</si>
  <si>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</si>
  <si>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</si>
  <si>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</si>
  <si>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</si>
  <si>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</si>
  <si>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</si>
  <si>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</si>
  <si>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</si>
  <si>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</si>
  <si>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</si>
  <si>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</si>
  <si>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</si>
  <si>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</si>
  <si>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</si>
  <si>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</si>
  <si>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</si>
  <si>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</si>
  <si>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</si>
  <si>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</si>
  <si>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</si>
  <si>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</si>
  <si>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</si>
  <si>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</si>
  <si>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</si>
  <si>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</si>
  <si>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</si>
  <si>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</si>
  <si>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</si>
  <si>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</si>
  <si>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</si>
  <si>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</si>
  <si>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</si>
  <si>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</si>
  <si>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</si>
  <si>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</si>
  <si>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</si>
  <si>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</si>
  <si>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</si>
  <si>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</si>
  <si>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</si>
  <si>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</si>
  <si>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</si>
  <si>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</si>
  <si>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</si>
  <si>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</si>
  <si>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</si>
  <si>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</si>
  <si>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</si>
  <si>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</si>
  <si>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</si>
  <si>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</si>
  <si>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</si>
  <si>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</si>
  <si>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</si>
  <si>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</si>
  <si>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</si>
  <si>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</si>
  <si>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</si>
  <si>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</si>
  <si>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</si>
  <si>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</si>
  <si>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</si>
  <si>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</si>
  <si>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</si>
  <si>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</si>
  <si>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</si>
  <si>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</si>
  <si>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</si>
  <si>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</si>
  <si>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</si>
  <si>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</si>
  <si>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</si>
  <si>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</si>
  <si>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</si>
  <si>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</si>
  <si>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</si>
  <si>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</si>
  <si>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</si>
  <si>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</si>
  <si>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</si>
  <si>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</si>
  <si>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</si>
  <si>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</si>
  <si>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</si>
  <si>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</si>
  <si>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</si>
  <si>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</si>
  <si>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</si>
  <si>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</si>
  <si>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</si>
  <si>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</si>
  <si>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</si>
  <si>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</si>
  <si>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</si>
  <si>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</si>
  <si>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</si>
  <si>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</si>
  <si>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</si>
  <si>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</si>
  <si>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</si>
  <si>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</si>
  <si>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</si>
  <si>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</si>
  <si>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</si>
  <si>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</si>
  <si>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</si>
  <si>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</si>
  <si>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</si>
  <si>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</si>
  <si>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</si>
  <si>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</si>
  <si>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</si>
  <si>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</si>
  <si>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</si>
  <si>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</si>
  <si>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</si>
  <si>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</si>
  <si>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</si>
  <si>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</si>
  <si>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</si>
  <si>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</si>
  <si>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</si>
  <si>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</si>
  <si>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</si>
  <si>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</si>
  <si>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</si>
  <si>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</si>
  <si>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</si>
  <si>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</si>
  <si>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</si>
  <si>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</si>
  <si>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</si>
  <si>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</si>
  <si>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</si>
  <si>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</si>
  <si>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</si>
  <si>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</si>
  <si>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</si>
  <si>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</si>
  <si>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</si>
  <si>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</si>
  <si>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</si>
  <si>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</si>
  <si>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</si>
  <si>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</si>
  <si>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</si>
  <si>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</si>
  <si>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</si>
  <si>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</si>
  <si>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</si>
  <si>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</si>
  <si>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</si>
  <si>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</si>
  <si>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</si>
  <si>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</si>
  <si>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</si>
  <si>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</si>
  <si>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</si>
  <si>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</si>
  <si>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</si>
  <si>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</si>
  <si>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</si>
  <si>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</si>
  <si>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</si>
  <si>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</si>
  <si>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</si>
  <si>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</si>
  <si>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</si>
  <si>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</si>
  <si>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</si>
  <si>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</si>
  <si>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</si>
  <si>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</si>
  <si>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</si>
  <si>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</si>
  <si>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</si>
  <si>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</si>
  <si>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</si>
  <si>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</si>
  <si>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</si>
  <si>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</si>
  <si>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</si>
  <si>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</si>
  <si>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</si>
  <si>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</si>
  <si>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</si>
  <si>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</si>
  <si>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</si>
  <si>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</si>
  <si>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</si>
  <si>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</si>
  <si>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</si>
  <si>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</si>
  <si>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</si>
  <si>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</si>
  <si>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</si>
  <si>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</si>
  <si>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</si>
  <si>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</si>
  <si>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</si>
  <si>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</si>
  <si>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</si>
  <si>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</si>
  <si>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</si>
  <si>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</si>
  <si>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</si>
  <si>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</si>
  <si>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</si>
  <si>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</si>
  <si>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</si>
  <si>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</si>
  <si>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</si>
  <si>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</si>
  <si>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</si>
  <si>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</si>
  <si>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</si>
  <si>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</si>
  <si>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</si>
  <si>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</si>
  <si>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</si>
  <si>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</si>
  <si>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</si>
  <si>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</si>
  <si>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</si>
  <si>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</si>
  <si>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</si>
  <si>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</si>
  <si>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</si>
  <si>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</si>
  <si>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</si>
  <si>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</si>
  <si>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</si>
  <si>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</si>
  <si>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</si>
  <si>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</si>
  <si>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</si>
  <si>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</si>
  <si>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</si>
  <si>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</si>
  <si>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</si>
  <si>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</si>
  <si>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</si>
  <si>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</si>
  <si>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</si>
  <si>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</si>
  <si>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</si>
  <si>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</si>
  <si>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</si>
  <si>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</si>
  <si>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</si>
  <si>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</si>
  <si>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</si>
  <si>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</si>
  <si>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</si>
  <si>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</si>
  <si>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</si>
  <si>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</si>
  <si>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</si>
  <si>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</si>
  <si>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</si>
  <si>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</si>
  <si>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</si>
  <si>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</si>
  <si>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</si>
  <si>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</si>
  <si>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</si>
  <si>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</si>
  <si>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</si>
  <si>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</si>
  <si>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</si>
  <si>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</si>
  <si>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</si>
  <si>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</si>
  <si>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</si>
  <si>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</si>
  <si>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</si>
  <si>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</si>
  <si>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</si>
  <si>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</si>
  <si>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</si>
  <si>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</si>
  <si>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</si>
  <si>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</si>
  <si>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</si>
  <si>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</si>
  <si>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</si>
  <si>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</si>
  <si>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</si>
  <si>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</si>
  <si>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</si>
  <si>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</si>
  <si>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</si>
  <si>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</si>
  <si>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</si>
  <si>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</si>
  <si>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</si>
  <si>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</si>
  <si>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</si>
  <si>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</si>
  <si>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</si>
  <si>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</si>
  <si>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</si>
  <si>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</si>
  <si>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</si>
  <si>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</si>
  <si>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</si>
  <si>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</si>
  <si>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</si>
  <si>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</si>
  <si>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</si>
  <si>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</si>
  <si>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</si>
  <si>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</si>
  <si>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</si>
  <si>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</si>
  <si>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</si>
  <si>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</si>
  <si>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</si>
  <si>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</si>
  <si>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</si>
  <si>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</si>
  <si>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</si>
  <si>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</si>
  <si>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</si>
  <si>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</si>
  <si>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</si>
  <si>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</si>
  <si>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</si>
  <si>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</si>
  <si>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</si>
  <si>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</si>
  <si>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</si>
  <si>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</si>
  <si>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</si>
  <si>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</si>
  <si>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</si>
  <si>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</si>
  <si>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</si>
  <si>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</si>
  <si>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</si>
  <si>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</si>
  <si>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</si>
  <si>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</si>
  <si>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</si>
  <si>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</si>
  <si>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</si>
  <si>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</si>
  <si>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</si>
  <si>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</si>
  <si>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</si>
  <si>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</si>
  <si>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</si>
  <si>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</si>
  <si>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</si>
  <si>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</si>
  <si>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</si>
  <si>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</si>
  <si>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</si>
  <si>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</si>
  <si>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</si>
  <si>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</si>
  <si>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</si>
  <si>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</si>
  <si>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</si>
  <si>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</si>
  <si>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</si>
  <si>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</si>
  <si>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</si>
  <si>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</si>
  <si>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</si>
  <si>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</si>
  <si>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</si>
  <si>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</si>
  <si>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</si>
  <si>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</si>
  <si>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</si>
  <si>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</si>
  <si>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</si>
  <si>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</si>
  <si>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</si>
  <si>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</si>
  <si>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</si>
  <si>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</si>
  <si>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</si>
  <si>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</si>
  <si>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</si>
  <si>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</si>
  <si>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</si>
  <si>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</si>
  <si>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</si>
  <si>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</si>
  <si>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</si>
  <si>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</si>
  <si>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</si>
  <si>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</si>
  <si>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</si>
  <si>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</si>
  <si>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</si>
  <si>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</si>
  <si>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</si>
  <si>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</si>
  <si>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</si>
  <si>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</si>
  <si>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</si>
  <si>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</si>
  <si>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</si>
  <si>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</si>
  <si>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</si>
  <si>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</si>
  <si>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</si>
  <si>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</si>
  <si>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</si>
  <si>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</si>
  <si>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</si>
  <si>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</si>
  <si>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</si>
  <si>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</si>
  <si>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</si>
  <si>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</si>
  <si>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</si>
  <si>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</si>
  <si>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</si>
  <si>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</si>
  <si>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</si>
  <si>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</si>
  <si>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</si>
  <si>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</si>
  <si>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</si>
  <si>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</si>
  <si>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</si>
  <si>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</si>
  <si>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</si>
  <si>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</si>
  <si>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</si>
  <si>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</si>
  <si>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</si>
  <si>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</si>
  <si>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</si>
  <si>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</si>
  <si>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</si>
  <si>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</si>
  <si>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</si>
  <si>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</si>
  <si>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</si>
  <si>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</si>
  <si>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</si>
  <si>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</si>
  <si>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</si>
  <si>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</si>
  <si>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</si>
  <si>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</si>
  <si>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</si>
  <si>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</si>
  <si>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</si>
  <si>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</si>
  <si>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</si>
  <si>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</si>
  <si>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</si>
  <si>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</si>
  <si>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</si>
  <si>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</si>
  <si>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</si>
  <si>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</si>
  <si>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</si>
  <si>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</si>
  <si>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</si>
  <si>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</si>
  <si>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</si>
  <si>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</si>
  <si>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</si>
  <si>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</si>
  <si>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</si>
  <si>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</si>
  <si>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</si>
  <si>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</si>
  <si>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</si>
  <si>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</si>
  <si>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</si>
  <si>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</si>
  <si>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</si>
  <si>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</si>
  <si>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</si>
  <si>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</si>
  <si>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</si>
  <si>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</si>
  <si>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</si>
  <si>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</si>
  <si>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</si>
  <si>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</si>
  <si>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</si>
  <si>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</si>
  <si>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</si>
  <si>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</si>
  <si>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</si>
  <si>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</si>
  <si>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</si>
  <si>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</si>
  <si>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</si>
  <si>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</si>
  <si>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</si>
  <si>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</si>
  <si>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</si>
  <si>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</si>
  <si>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</si>
  <si>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</si>
  <si>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</si>
  <si>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</si>
  <si>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</si>
  <si>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</si>
  <si>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</si>
  <si>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</si>
  <si>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</si>
  <si>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</si>
  <si>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</si>
  <si>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</si>
  <si>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</si>
  <si>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</si>
  <si>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</si>
  <si>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</si>
  <si>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</si>
  <si>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</si>
  <si>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</si>
  <si>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</si>
  <si>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</si>
  <si>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</si>
  <si>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</si>
  <si>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</si>
  <si>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</si>
  <si>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</si>
  <si>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</si>
  <si>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</si>
  <si>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</si>
  <si>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</si>
  <si>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</si>
  <si>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</si>
  <si>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</si>
  <si>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</si>
  <si>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</si>
  <si>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</si>
  <si>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</si>
  <si>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</si>
  <si>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</si>
  <si>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</si>
  <si>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</si>
  <si>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</si>
  <si>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</si>
  <si>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</si>
  <si>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</si>
  <si>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</si>
  <si>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</si>
  <si>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</si>
  <si>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</si>
  <si>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</si>
  <si>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</si>
  <si>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</si>
  <si>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</si>
  <si>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</si>
  <si>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</si>
  <si>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</si>
  <si>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</si>
  <si>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</si>
  <si>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</si>
  <si>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</si>
  <si>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</si>
  <si>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</si>
  <si>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</si>
  <si>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</si>
  <si>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</si>
  <si>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</si>
  <si>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</si>
  <si>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</si>
  <si>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</si>
  <si>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</si>
  <si>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</si>
  <si>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</si>
  <si>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</si>
  <si>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</si>
  <si>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</si>
  <si>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</si>
  <si>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</si>
  <si>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</si>
  <si>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</si>
  <si>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</si>
  <si>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</si>
  <si>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</si>
  <si>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</si>
  <si>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</si>
  <si>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</si>
  <si>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</si>
  <si>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</si>
  <si>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</si>
  <si>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</si>
  <si>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</si>
  <si>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</si>
  <si>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</si>
  <si>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</si>
  <si>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</si>
  <si>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</si>
  <si>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</si>
  <si>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</si>
  <si>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</si>
  <si>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</si>
  <si>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</si>
  <si>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</si>
  <si>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</si>
  <si>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</si>
  <si>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</si>
  <si>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</si>
  <si>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</si>
  <si>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</si>
  <si>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</si>
  <si>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</si>
  <si>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</si>
  <si>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</si>
  <si>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</si>
  <si>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</si>
  <si>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</si>
  <si>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</si>
  <si>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</si>
  <si>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</si>
  <si>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</si>
  <si>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</si>
  <si>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</si>
  <si>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</si>
  <si>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</si>
  <si>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</si>
  <si>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</si>
  <si>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</si>
  <si>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</si>
  <si>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</si>
  <si>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</si>
  <si>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</si>
  <si>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</si>
  <si>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</si>
  <si>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</si>
  <si>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</si>
  <si>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</si>
  <si>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</si>
  <si>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</si>
  <si>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</si>
  <si>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</si>
  <si>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</si>
  <si>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</si>
  <si>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</si>
  <si>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</si>
  <si>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</si>
  <si>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</si>
  <si>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</si>
  <si>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</si>
  <si>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</si>
  <si>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</si>
  <si>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</si>
  <si>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</si>
  <si>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</si>
  <si>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</si>
  <si>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</si>
  <si>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</si>
  <si>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</si>
  <si>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</si>
  <si>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</si>
  <si>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</si>
  <si>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</si>
  <si>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</si>
  <si>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</si>
  <si>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</si>
  <si>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</si>
  <si>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</si>
  <si>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</si>
  <si>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</si>
  <si>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</si>
  <si>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</si>
  <si>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</si>
  <si>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</si>
  <si>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</si>
  <si>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</si>
  <si>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</si>
  <si>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</si>
  <si>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</si>
  <si>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</si>
  <si>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</si>
  <si>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</si>
  <si>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</si>
  <si>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</si>
  <si>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</si>
  <si>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</si>
  <si>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</si>
  <si>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</si>
  <si>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</si>
  <si>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</si>
  <si>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</si>
  <si>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</si>
  <si>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</si>
  <si>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</si>
  <si>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</si>
  <si>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</si>
  <si>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</si>
  <si>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</si>
  <si>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</si>
  <si>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</si>
  <si>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</si>
  <si>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</si>
  <si>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</si>
  <si>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</si>
  <si>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</si>
  <si>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</si>
  <si>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</si>
  <si>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</si>
  <si>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</si>
  <si>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</si>
  <si>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</si>
  <si>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</si>
  <si>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</si>
  <si>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</si>
  <si>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</si>
  <si>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</si>
  <si>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</si>
  <si>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</si>
  <si>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</si>
  <si>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</si>
  <si>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</si>
  <si>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</si>
  <si>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</si>
  <si>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</si>
  <si>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</si>
  <si>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</si>
  <si>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</si>
  <si>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</si>
  <si>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</si>
  <si>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</si>
  <si>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</si>
  <si>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</si>
  <si>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</si>
  <si>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</si>
  <si>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</si>
  <si>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</si>
  <si>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</si>
  <si>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</si>
  <si>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</si>
  <si>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</si>
  <si>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</si>
  <si>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</si>
  <si>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</si>
  <si>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</si>
  <si>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</si>
  <si>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</si>
  <si>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</si>
  <si>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</si>
  <si>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</si>
  <si>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</si>
  <si>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</si>
  <si>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</si>
  <si>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</si>
  <si>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</si>
  <si>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</si>
  <si>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</si>
  <si>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</si>
  <si>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</si>
  <si>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</si>
  <si>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</si>
  <si>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</si>
  <si>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</si>
  <si>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</si>
  <si>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</si>
  <si>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</si>
  <si>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</si>
  <si>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</si>
  <si>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</si>
  <si>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</si>
  <si>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</si>
  <si>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</si>
  <si>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</si>
  <si>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</si>
  <si>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</si>
  <si>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</si>
  <si>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</si>
  <si>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</si>
  <si>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</si>
  <si>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</si>
  <si>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</si>
  <si>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</si>
  <si>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</si>
  <si>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</si>
  <si>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</si>
  <si>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</si>
  <si>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</si>
  <si>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</si>
  <si>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</si>
  <si>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</si>
  <si>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</si>
  <si>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</si>
  <si>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</si>
  <si>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</si>
  <si>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</si>
  <si>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</si>
  <si>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</si>
  <si>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</si>
  <si>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</si>
  <si>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</si>
  <si>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</si>
  <si>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</si>
  <si>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</si>
  <si>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</si>
  <si>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</si>
  <si>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</si>
  <si>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</si>
  <si>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</si>
  <si>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</si>
  <si>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</si>
  <si>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</si>
  <si>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</si>
  <si>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</si>
  <si>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</si>
  <si>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</si>
  <si>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</si>
  <si>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</si>
  <si>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</si>
  <si>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</si>
  <si>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</si>
  <si>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</si>
  <si>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</si>
  <si>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</si>
  <si>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</si>
  <si>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</si>
  <si>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</si>
  <si>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</si>
  <si>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</si>
  <si>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</si>
  <si>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</si>
  <si>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</si>
  <si>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</si>
  <si>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</si>
  <si>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</si>
  <si>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</si>
  <si>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</si>
  <si>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</si>
  <si>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</si>
  <si>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</si>
  <si>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</si>
  <si>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</si>
  <si>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</si>
  <si>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</si>
  <si>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</si>
  <si>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</si>
  <si>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</si>
  <si>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</si>
  <si>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</si>
  <si>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</si>
  <si>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</si>
  <si>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</si>
  <si>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</si>
  <si>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</si>
  <si>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</si>
  <si>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</si>
  <si>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</si>
  <si>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</si>
  <si>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</si>
  <si>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</si>
  <si>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</si>
  <si>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</si>
  <si>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</si>
  <si>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</si>
  <si>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</si>
  <si>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</si>
  <si>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</si>
  <si>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</si>
  <si>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</si>
  <si>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</si>
  <si>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</si>
  <si>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</si>
  <si>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</si>
  <si>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</si>
  <si>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</si>
  <si>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</si>
  <si>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</si>
  <si>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</si>
  <si>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</si>
  <si>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</si>
  <si>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</si>
  <si>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</si>
  <si>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</si>
  <si>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</si>
  <si>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</si>
  <si>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</si>
  <si>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</si>
  <si>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</si>
  <si>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</si>
  <si>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</si>
  <si>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</si>
  <si>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</si>
  <si>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</si>
  <si>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</si>
  <si>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</si>
  <si>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</si>
  <si>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</si>
  <si>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</si>
  <si>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</si>
  <si>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</si>
  <si>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</si>
  <si>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</si>
  <si>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</si>
  <si>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</si>
  <si>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</si>
  <si>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</si>
  <si>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</si>
  <si>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</si>
  <si>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</si>
  <si>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</si>
  <si>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</si>
  <si>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</si>
  <si>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</si>
  <si>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</si>
  <si>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</si>
  <si>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</si>
  <si>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</si>
  <si>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</si>
  <si>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</si>
  <si>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</si>
  <si>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</si>
  <si>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</si>
  <si>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</si>
  <si>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</si>
  <si>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</si>
  <si>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</si>
  <si>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</si>
  <si>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</si>
  <si>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</si>
  <si>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</si>
  <si>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</si>
  <si>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</si>
  <si>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</si>
  <si>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</si>
  <si>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</si>
  <si>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</si>
  <si>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</si>
  <si>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</si>
  <si>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</si>
  <si>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</si>
  <si>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</si>
  <si>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</si>
  <si>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</si>
  <si>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</si>
  <si>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</si>
  <si>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</si>
  <si>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</si>
  <si>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</si>
  <si>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</si>
  <si>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</si>
  <si>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</si>
  <si>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</si>
  <si>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</si>
  <si>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</si>
  <si>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</si>
  <si>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</si>
  <si>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</si>
  <si>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</si>
  <si>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</si>
  <si>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</si>
  <si>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</si>
  <si>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</si>
  <si>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</si>
  <si>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</si>
  <si>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</si>
  <si>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</si>
  <si>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</si>
  <si>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</si>
  <si>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</si>
  <si>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</si>
  <si>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</si>
  <si>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</si>
  <si>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</si>
  <si>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</si>
  <si>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</si>
  <si>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</si>
  <si>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</si>
  <si>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</si>
  <si>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</si>
  <si>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</si>
  <si>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</si>
  <si>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</si>
  <si>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</si>
  <si>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</si>
  <si>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</si>
  <si>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</si>
  <si>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</si>
  <si>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</si>
  <si>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</si>
  <si>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</si>
  <si>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</si>
  <si>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</si>
  <si>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</si>
  <si>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</si>
  <si>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</si>
  <si>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</si>
  <si>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</si>
  <si>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</si>
  <si>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</si>
  <si>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</si>
  <si>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</si>
  <si>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</si>
  <si>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</si>
  <si>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</si>
  <si>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</si>
  <si>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</si>
  <si>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</si>
  <si>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</si>
  <si>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</si>
  <si>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</si>
  <si>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</si>
  <si>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</si>
  <si>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</si>
  <si>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</si>
  <si>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</si>
  <si>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</si>
  <si>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</si>
  <si>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</si>
  <si>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</si>
  <si>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</si>
  <si>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</si>
  <si>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</si>
  <si>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</si>
  <si>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</si>
  <si>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</si>
  <si>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</si>
  <si>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</si>
  <si>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</si>
  <si>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</si>
  <si>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</si>
  <si>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</si>
  <si>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</si>
  <si>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</si>
  <si>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</si>
  <si>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</si>
  <si>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</si>
  <si>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</si>
  <si>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</si>
  <si>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</si>
  <si>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</si>
  <si>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</si>
  <si>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</si>
  <si>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</si>
  <si>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</si>
  <si>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</si>
  <si>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</si>
  <si>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</si>
  <si>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</si>
  <si>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</si>
  <si>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</si>
  <si>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</si>
  <si>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</si>
  <si>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</si>
  <si>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</si>
  <si>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</si>
  <si>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</si>
  <si>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</si>
  <si>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</si>
  <si>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</si>
  <si>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</si>
  <si>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</si>
  <si>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</si>
  <si>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</si>
  <si>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</si>
  <si>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</si>
  <si>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</si>
  <si>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</si>
  <si>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</si>
  <si>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</si>
  <si>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</si>
  <si>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</si>
  <si>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</si>
  <si>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</si>
  <si>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</si>
  <si>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</si>
  <si>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</si>
  <si>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</si>
  <si>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</si>
  <si>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</si>
  <si>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</si>
  <si>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</si>
  <si>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</si>
  <si>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</si>
  <si>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</si>
  <si>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</si>
  <si>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</si>
  <si>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</si>
  <si>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</si>
  <si>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</si>
  <si>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</si>
  <si>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</si>
  <si>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</si>
  <si>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</si>
  <si>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</si>
  <si>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</si>
  <si>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</si>
  <si>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</si>
  <si>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</si>
  <si>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</si>
  <si>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</si>
  <si>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</si>
  <si>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</si>
  <si>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</si>
  <si>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</si>
  <si>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</si>
  <si>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</si>
  <si>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</si>
  <si>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</si>
  <si>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</si>
  <si>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</si>
  <si>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</si>
  <si>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</si>
  <si>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</si>
  <si>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</si>
  <si>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</si>
  <si>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</si>
  <si>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</si>
  <si>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</si>
  <si>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</si>
  <si>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</si>
  <si>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</si>
  <si>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</si>
  <si>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</si>
  <si>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</si>
  <si>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</si>
  <si>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</si>
  <si>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</si>
  <si>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</si>
  <si>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</si>
  <si>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</si>
  <si>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</si>
  <si>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</si>
  <si>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</si>
  <si>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</si>
  <si>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</si>
  <si>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</si>
  <si>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</si>
  <si>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</si>
  <si>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</si>
  <si>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</si>
  <si>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</si>
  <si>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</si>
  <si>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</si>
  <si>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</si>
  <si>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</si>
  <si>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</si>
  <si>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</si>
  <si>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</si>
  <si>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</si>
  <si>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</si>
  <si>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</si>
  <si>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</si>
  <si>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</si>
  <si>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</si>
  <si>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</si>
  <si>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</si>
  <si>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</si>
  <si>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</si>
  <si>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</si>
  <si>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</si>
  <si>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</si>
  <si>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</si>
  <si>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</si>
  <si>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</si>
  <si>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</si>
  <si>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</si>
  <si>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</si>
  <si>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</si>
  <si>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</si>
  <si>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</si>
  <si>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</si>
  <si>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</si>
  <si>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</si>
  <si>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</si>
  <si>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</si>
  <si>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</si>
  <si>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</si>
  <si>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</si>
  <si>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</si>
  <si>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</si>
  <si>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</si>
  <si>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</si>
  <si>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</si>
  <si>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</si>
  <si>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</si>
  <si>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</si>
  <si>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</si>
  <si>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</si>
  <si>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</si>
  <si>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</si>
  <si>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</si>
  <si>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</si>
  <si>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</si>
  <si>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</si>
  <si>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</si>
  <si>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</si>
  <si>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</si>
  <si>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</si>
  <si>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</si>
  <si>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</si>
  <si>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</si>
  <si>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</si>
  <si>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</si>
  <si>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</si>
  <si>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</si>
  <si>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</si>
  <si>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</si>
  <si>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</si>
  <si>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</si>
  <si>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</si>
  <si>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</si>
  <si>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</si>
  <si>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</si>
  <si>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</si>
  <si>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</si>
  <si>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</si>
  <si>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</si>
  <si>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</si>
  <si>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</si>
  <si>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</si>
  <si>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</si>
  <si>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</si>
  <si>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</si>
  <si>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</si>
  <si>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</si>
  <si>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</si>
  <si>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</si>
  <si>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</si>
  <si>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</si>
  <si>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</si>
  <si>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</si>
  <si>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</si>
  <si>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</si>
  <si>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</si>
  <si>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</si>
  <si>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</si>
  <si>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</si>
  <si>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</si>
  <si>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</si>
  <si>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</si>
  <si>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</si>
  <si>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</si>
  <si>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</si>
  <si>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</si>
  <si>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</si>
  <si>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</si>
  <si>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</si>
  <si>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</si>
  <si>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</si>
  <si>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</si>
  <si>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</si>
  <si>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</si>
  <si>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</si>
  <si>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</si>
  <si>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</si>
  <si>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</si>
  <si>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</si>
  <si>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</si>
  <si>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</si>
  <si>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</si>
  <si>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</si>
  <si>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</si>
  <si>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</si>
  <si>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</si>
  <si>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</si>
  <si>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</si>
  <si>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</si>
  <si>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</si>
  <si>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</si>
  <si>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</si>
  <si>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</si>
  <si>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</si>
  <si>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</si>
  <si>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</si>
  <si>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</si>
  <si>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</si>
  <si>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</si>
  <si>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</si>
  <si>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</si>
  <si>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</si>
  <si>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</si>
  <si>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</si>
  <si>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</si>
  <si>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</si>
  <si>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</si>
  <si>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</si>
  <si>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</si>
  <si>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</si>
  <si>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</si>
  <si>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</si>
  <si>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</si>
  <si>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</si>
  <si>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</si>
  <si>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</si>
  <si>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</si>
  <si>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</si>
  <si>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</si>
  <si>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</si>
  <si>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</si>
  <si>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</si>
  <si>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</si>
  <si>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</si>
  <si>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</si>
  <si>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</si>
  <si>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</si>
  <si>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</si>
  <si>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</si>
  <si>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</si>
  <si>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</si>
  <si>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</si>
  <si>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</si>
  <si>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</si>
  <si>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</si>
  <si>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</si>
  <si>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</si>
  <si>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</si>
  <si>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</si>
  <si>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</si>
  <si>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</si>
  <si>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</si>
  <si>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</si>
  <si>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</si>
  <si>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</si>
  <si>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</si>
  <si>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</si>
  <si>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</si>
  <si>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</si>
  <si>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</si>
  <si>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</si>
  <si>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</si>
  <si>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</si>
  <si>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</si>
  <si>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</si>
  <si>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</si>
  <si>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</si>
  <si>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</si>
  <si>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</si>
  <si>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</si>
  <si>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</si>
  <si>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</si>
  <si>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</si>
  <si>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</si>
  <si>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</si>
  <si>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</si>
  <si>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</si>
  <si>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</si>
  <si>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</si>
  <si>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</si>
  <si>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</si>
  <si>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</si>
  <si>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</si>
  <si>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</si>
  <si>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</si>
  <si>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</si>
  <si>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</si>
  <si>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</si>
  <si>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</si>
  <si>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</si>
  <si>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</si>
  <si>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</si>
  <si>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</si>
  <si>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</si>
  <si>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</si>
  <si>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</si>
  <si>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</si>
  <si>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</si>
  <si>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</si>
  <si>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</si>
  <si>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</si>
  <si>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</si>
  <si>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</si>
  <si>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</si>
  <si>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</si>
  <si>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</si>
  <si>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</si>
  <si>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</si>
  <si>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</si>
  <si>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</si>
  <si>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</si>
  <si>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</si>
  <si>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</si>
  <si>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</si>
  <si>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</si>
  <si>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</si>
  <si>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</si>
  <si>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</si>
  <si>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</si>
  <si>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</si>
  <si>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</si>
  <si>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</si>
  <si>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</si>
  <si>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</si>
  <si>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</si>
  <si>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</si>
  <si>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</si>
  <si>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</si>
  <si>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</si>
  <si>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</si>
  <si>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</si>
  <si>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</si>
  <si>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</si>
  <si>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</si>
  <si>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</si>
  <si>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</si>
  <si>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</si>
  <si>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</si>
  <si>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</si>
  <si>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</si>
  <si>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</si>
  <si>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</si>
  <si>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</si>
  <si>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</si>
  <si>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</si>
  <si>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</si>
  <si>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</si>
  <si>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</si>
  <si>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</si>
  <si>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</si>
  <si>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</si>
  <si>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</si>
  <si>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</si>
  <si>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</si>
  <si>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</si>
  <si>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</si>
  <si>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</si>
  <si>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</si>
  <si>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</si>
  <si>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</si>
  <si>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</si>
  <si>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</si>
  <si>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</si>
  <si>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</si>
  <si>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</si>
  <si>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</si>
  <si>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</si>
  <si>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</si>
  <si>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</si>
  <si>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</si>
  <si>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</si>
  <si>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</si>
  <si>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</si>
  <si>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</si>
  <si>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</si>
  <si>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</si>
  <si>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</si>
  <si>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</si>
  <si>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</si>
  <si>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</si>
  <si>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</si>
  <si>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</si>
  <si>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</si>
  <si>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</si>
  <si>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</si>
  <si>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</si>
  <si>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</si>
  <si>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</si>
  <si>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</si>
  <si>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</si>
  <si>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</si>
  <si>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</si>
  <si>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</si>
  <si>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</si>
  <si>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</si>
  <si>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</si>
  <si>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</si>
  <si>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</si>
  <si>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</si>
  <si>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</si>
  <si>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</si>
  <si>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</si>
  <si>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</si>
  <si>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</si>
  <si>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</si>
  <si>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</si>
  <si>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</si>
  <si>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</si>
  <si>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</si>
  <si>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</si>
  <si>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</si>
  <si>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</si>
  <si>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</si>
  <si>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</si>
  <si>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</si>
  <si>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</si>
  <si>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</si>
  <si>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</si>
  <si>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</si>
  <si>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</si>
  <si>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</si>
  <si>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</si>
  <si>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</si>
  <si>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</si>
  <si>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</si>
  <si>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</si>
  <si>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</si>
  <si>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</si>
  <si>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</si>
  <si>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</si>
  <si>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</si>
  <si>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</si>
  <si>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</si>
  <si>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</si>
  <si>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</si>
  <si>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</si>
  <si>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</si>
  <si>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</si>
  <si>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</si>
  <si>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</si>
  <si>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</si>
  <si>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</si>
  <si>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</si>
  <si>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</si>
  <si>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</si>
  <si>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</si>
  <si>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</si>
  <si>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</si>
  <si>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</si>
  <si>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</si>
  <si>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</si>
  <si>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</si>
  <si>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</si>
  <si>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</si>
  <si>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</si>
  <si>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</si>
  <si>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</si>
  <si>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</si>
  <si>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</si>
  <si>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</si>
  <si>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</si>
  <si>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</si>
  <si>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</si>
  <si>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</si>
  <si>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</si>
  <si>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</si>
  <si>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</si>
  <si>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</si>
  <si>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</si>
  <si>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</si>
  <si>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</si>
  <si>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</si>
  <si>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</si>
  <si>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</si>
  <si>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</si>
  <si>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</si>
  <si>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</si>
  <si>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</si>
  <si>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</si>
  <si>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</si>
  <si>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</si>
  <si>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</si>
  <si>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</si>
  <si>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</si>
  <si>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</si>
  <si>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</si>
  <si>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</si>
  <si>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</si>
  <si>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</si>
  <si>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</si>
  <si>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</si>
  <si>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</si>
  <si>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</si>
  <si>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</si>
  <si>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</si>
  <si>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</si>
  <si>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</si>
  <si>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</si>
  <si>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</si>
  <si>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</si>
  <si>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</si>
  <si>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</si>
  <si>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</si>
  <si>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</si>
  <si>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</si>
  <si>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</si>
  <si>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</si>
  <si>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</si>
  <si>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</si>
  <si>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</si>
  <si>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</si>
  <si>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</si>
  <si>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</si>
  <si>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</si>
  <si>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</si>
  <si>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</si>
  <si>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</si>
  <si>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</si>
  <si>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</si>
  <si>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</si>
  <si>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</si>
  <si>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</si>
  <si>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</si>
  <si>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</si>
  <si>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</si>
  <si>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</si>
  <si>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</si>
  <si>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</si>
  <si>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</si>
  <si>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</si>
  <si>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</si>
  <si>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</si>
  <si>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</si>
  <si>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</si>
  <si>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</si>
  <si>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</si>
  <si>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</si>
  <si>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</si>
  <si>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</si>
  <si>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</si>
  <si>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</si>
  <si>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</si>
  <si>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</si>
  <si>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</si>
  <si>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</si>
  <si>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</si>
  <si>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</si>
  <si>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</si>
  <si>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</si>
  <si>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</si>
  <si>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</si>
  <si>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</si>
  <si>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</si>
  <si>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</si>
  <si>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</si>
  <si>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</si>
  <si>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</si>
  <si>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</si>
  <si>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</si>
  <si>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</si>
  <si>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</si>
  <si>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</si>
  <si>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</si>
  <si>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</si>
  <si>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</si>
  <si>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</si>
  <si>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</si>
  <si>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</si>
  <si>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</si>
  <si>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</si>
  <si>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</si>
  <si>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</si>
  <si>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</si>
  <si>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</si>
  <si>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</si>
  <si>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</si>
  <si>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</si>
  <si>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</si>
  <si>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</si>
  <si>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</si>
  <si>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</si>
  <si>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</si>
  <si>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</si>
  <si>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</si>
  <si>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</si>
  <si>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</si>
  <si>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</si>
  <si>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</si>
  <si>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</si>
  <si>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</si>
  <si>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</si>
  <si>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</si>
  <si>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</si>
  <si>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</si>
  <si>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</si>
  <si>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</si>
  <si>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</si>
  <si>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</si>
  <si>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</si>
  <si>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</si>
  <si>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</si>
  <si>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</si>
  <si>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</si>
  <si>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</si>
  <si>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</si>
  <si>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</si>
  <si>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</si>
  <si>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</si>
  <si>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</si>
  <si>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</si>
  <si>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</si>
  <si>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</si>
  <si>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</si>
  <si>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</si>
  <si>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</si>
  <si>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</si>
  <si>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</si>
  <si>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</si>
  <si>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</si>
  <si>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</si>
  <si>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</si>
  <si>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</si>
  <si>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</si>
  <si>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</si>
  <si>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</si>
  <si>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</si>
  <si>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</si>
  <si>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</si>
  <si>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</si>
  <si>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</si>
  <si>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</si>
  <si>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</si>
  <si>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</si>
  <si>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</si>
  <si>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</si>
  <si>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</si>
  <si>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</si>
  <si>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</si>
  <si>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</si>
  <si>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</si>
  <si>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</si>
  <si>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</si>
  <si>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</si>
  <si>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</si>
  <si>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</si>
  <si>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</si>
  <si>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</si>
  <si>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</si>
  <si>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</si>
  <si>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</si>
  <si>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</si>
  <si>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</si>
  <si>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</si>
  <si>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</si>
  <si>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</si>
  <si>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</si>
  <si>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</si>
  <si>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</si>
  <si>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</si>
  <si>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</si>
  <si>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</si>
  <si>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</si>
  <si>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</si>
  <si>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</si>
  <si>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</si>
  <si>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</si>
  <si>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</si>
  <si>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</si>
  <si>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</si>
  <si>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</si>
  <si>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</si>
  <si>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</si>
  <si>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</si>
  <si>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</si>
  <si>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</si>
  <si>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</si>
  <si>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</si>
  <si>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</si>
  <si>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</si>
  <si>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</si>
  <si>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</si>
  <si>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</si>
  <si>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</si>
  <si>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</si>
  <si>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</si>
  <si>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</si>
  <si>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</si>
  <si>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</si>
  <si>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</si>
  <si>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</si>
  <si>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</si>
  <si>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</si>
  <si>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</si>
  <si>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</si>
  <si>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</si>
  <si>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</si>
  <si>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</si>
  <si>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</si>
  <si>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</si>
  <si>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</si>
  <si>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</si>
  <si>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</si>
  <si>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</si>
  <si>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</si>
  <si>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</si>
  <si>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</si>
  <si>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</si>
  <si>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</si>
  <si>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</si>
  <si>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</si>
  <si>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</si>
  <si>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</si>
  <si>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</si>
  <si>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</si>
  <si>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</si>
  <si>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</si>
  <si>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</si>
  <si>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</si>
  <si>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</si>
  <si>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</si>
  <si>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</si>
  <si>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</si>
  <si>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</si>
  <si>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</si>
  <si>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</si>
  <si>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</si>
  <si>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</si>
  <si>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</si>
  <si>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</si>
  <si>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</si>
  <si>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</si>
  <si>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</si>
  <si>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</si>
  <si>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</si>
  <si>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</si>
  <si>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</si>
  <si>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</si>
  <si>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</si>
  <si>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</si>
  <si>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</si>
  <si>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</si>
  <si>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</si>
  <si>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</si>
  <si>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</si>
  <si>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</si>
  <si>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</si>
  <si>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</si>
  <si>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</si>
  <si>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</si>
  <si>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</si>
  <si>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</si>
  <si>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</si>
  <si>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</si>
  <si>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</si>
  <si>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</si>
  <si>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</si>
  <si>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</si>
  <si>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</si>
  <si>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</si>
  <si>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</si>
  <si>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</si>
  <si>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</si>
  <si>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</si>
  <si>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</si>
  <si>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</si>
  <si>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</si>
  <si>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</si>
  <si>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</si>
  <si>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</si>
  <si>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</si>
  <si>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</si>
  <si>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</si>
  <si>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</si>
  <si>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</si>
  <si>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</si>
  <si>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</si>
  <si>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</si>
  <si>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</si>
  <si>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</si>
  <si>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</si>
  <si>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</si>
  <si>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</si>
  <si>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</si>
  <si>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</si>
  <si>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</si>
  <si>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</si>
  <si>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</si>
  <si>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</si>
  <si>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</si>
  <si>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</si>
  <si>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</si>
  <si>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</si>
  <si>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</si>
  <si>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</si>
  <si>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</si>
  <si>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</si>
  <si>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</si>
  <si>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</si>
  <si>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</si>
  <si>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</si>
  <si>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</si>
  <si>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</si>
  <si>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</si>
  <si>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</si>
  <si>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</si>
  <si>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</si>
  <si>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</si>
  <si>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</si>
  <si>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</si>
  <si>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</si>
  <si>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</si>
  <si>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</si>
  <si>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</si>
  <si>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</si>
  <si>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</si>
  <si>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</si>
  <si>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</si>
  <si>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</si>
  <si>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</si>
  <si>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</si>
  <si>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</si>
  <si>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</si>
  <si>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</si>
  <si>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</si>
  <si>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</si>
  <si>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</si>
  <si>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</si>
  <si>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</si>
  <si>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</si>
  <si>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</si>
  <si>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</si>
  <si>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</si>
  <si>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</si>
  <si>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</si>
  <si>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</si>
  <si>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</si>
  <si>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</si>
  <si>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</si>
  <si>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</si>
  <si>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</si>
  <si>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</si>
  <si>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</si>
  <si>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</si>
  <si>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</si>
  <si>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</si>
  <si>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</si>
  <si>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</si>
  <si>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</si>
  <si>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</si>
  <si>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</si>
  <si>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</si>
  <si>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</si>
  <si>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</si>
  <si>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</si>
  <si>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</si>
  <si>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</si>
  <si>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</si>
  <si>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</si>
  <si>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</si>
  <si>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</si>
  <si>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</si>
  <si>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</si>
  <si>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</si>
  <si>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</si>
  <si>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</si>
  <si>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</si>
  <si>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</si>
  <si>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</si>
  <si>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</si>
  <si>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</si>
  <si>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</si>
  <si>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</si>
  <si>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</si>
  <si>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</si>
  <si>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</si>
  <si>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</si>
  <si>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</si>
  <si>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</si>
  <si>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</si>
  <si>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</si>
  <si>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</si>
  <si>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</si>
  <si>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</si>
  <si>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</si>
  <si>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</si>
  <si>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</si>
  <si>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</si>
  <si>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</si>
  <si>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</si>
  <si>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</si>
  <si>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</si>
  <si>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</si>
  <si>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</si>
  <si>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</si>
  <si>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</si>
  <si>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</si>
  <si>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</si>
  <si>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</si>
  <si>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</si>
  <si>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</si>
  <si>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</si>
  <si>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</si>
  <si>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</si>
  <si>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</si>
  <si>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</si>
  <si>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</si>
  <si>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</si>
  <si>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</si>
  <si>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</si>
  <si>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</si>
  <si>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</si>
  <si>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</si>
  <si>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</si>
  <si>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</si>
  <si>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</si>
  <si>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</si>
  <si>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</si>
  <si>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</si>
  <si>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</si>
  <si>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</si>
  <si>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</si>
  <si>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</si>
  <si>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</si>
  <si>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</si>
  <si>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</si>
  <si>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</si>
  <si>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</si>
  <si>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</si>
  <si>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</si>
  <si>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</si>
  <si>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</si>
  <si>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</si>
  <si>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</si>
  <si>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</si>
  <si>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</si>
  <si>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</si>
  <si>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</si>
  <si>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</si>
  <si>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</si>
  <si>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</si>
  <si>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</si>
  <si>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</si>
  <si>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</si>
  <si>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</si>
  <si>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</si>
  <si>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</si>
  <si>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</si>
  <si>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</si>
  <si>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</si>
  <si>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</si>
  <si>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</si>
  <si>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</si>
  <si>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</si>
  <si>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</si>
  <si>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</si>
  <si>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</si>
  <si>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</si>
  <si>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</si>
  <si>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</si>
  <si>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</si>
  <si>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</si>
  <si>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</si>
  <si>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</si>
  <si>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</si>
  <si>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</si>
  <si>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</si>
  <si>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</si>
  <si>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</si>
  <si>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</si>
  <si>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</si>
  <si>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</si>
  <si>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</si>
  <si>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</si>
  <si>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</si>
  <si>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</si>
  <si>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</si>
  <si>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</si>
  <si>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</si>
  <si>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</si>
  <si>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</si>
  <si>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</si>
  <si>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</si>
  <si>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</si>
  <si>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</si>
  <si>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</si>
  <si>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</si>
  <si>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</si>
  <si>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</si>
  <si>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</si>
  <si>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</si>
  <si>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</si>
  <si>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</si>
  <si>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</si>
  <si>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</si>
  <si>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</si>
  <si>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</si>
  <si>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</si>
  <si>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</si>
  <si>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</si>
  <si>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</si>
  <si>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</si>
  <si>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</si>
  <si>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</si>
  <si>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</si>
  <si>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</si>
  <si>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</si>
  <si>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</si>
  <si>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</si>
  <si>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</si>
  <si>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</si>
  <si>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</si>
  <si>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</si>
  <si>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</si>
  <si>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</si>
  <si>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</si>
  <si>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</si>
  <si>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</si>
  <si>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</si>
  <si>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</si>
  <si>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</si>
  <si>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</si>
  <si>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</si>
  <si>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</si>
  <si>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</si>
  <si>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</si>
  <si>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</si>
  <si>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</si>
  <si>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</si>
  <si>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</si>
  <si>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</si>
  <si>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</si>
  <si>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</si>
  <si>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</si>
  <si>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</si>
  <si>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</si>
  <si>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</si>
  <si>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</si>
  <si>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</si>
  <si>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</si>
  <si>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</si>
  <si>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</si>
  <si>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</si>
  <si>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</si>
  <si>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</si>
  <si>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</si>
  <si>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</si>
  <si>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</si>
  <si>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</si>
  <si>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</si>
  <si>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</si>
  <si>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</si>
  <si>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</si>
  <si>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</si>
  <si>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</si>
  <si>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</si>
  <si>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</si>
  <si>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</si>
  <si>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</si>
  <si>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</si>
  <si>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</si>
  <si>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</si>
  <si>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</si>
  <si>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</si>
  <si>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</si>
  <si>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</si>
  <si>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</si>
  <si>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</si>
  <si>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</si>
  <si>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</si>
  <si>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</si>
  <si>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</si>
  <si>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</si>
  <si>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</si>
  <si>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</si>
  <si>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</si>
  <si>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</si>
  <si>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</si>
  <si>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</si>
  <si>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</si>
  <si>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</si>
  <si>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</si>
  <si>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</si>
  <si>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</si>
  <si>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</si>
  <si>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</si>
  <si>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</si>
  <si>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</si>
  <si>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</si>
  <si>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</si>
  <si>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</si>
  <si>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</si>
  <si>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</si>
  <si>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</si>
  <si>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</si>
  <si>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</si>
  <si>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</si>
  <si>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</si>
  <si>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</si>
  <si>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</si>
  <si>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</si>
  <si>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</si>
  <si>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</si>
  <si>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</si>
  <si>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</si>
  <si>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</si>
  <si>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</si>
  <si>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</si>
  <si>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</si>
  <si>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</si>
  <si>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</si>
  <si>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</si>
  <si>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</si>
  <si>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</si>
  <si>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</si>
  <si>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</si>
  <si>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</si>
  <si>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</si>
  <si>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</si>
  <si>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</si>
  <si>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</si>
  <si>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</si>
  <si>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</si>
  <si>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</si>
  <si>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</si>
  <si>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</si>
  <si>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</si>
  <si>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</si>
  <si>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</si>
  <si>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</si>
  <si>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</si>
  <si>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</si>
  <si>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</si>
  <si>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</si>
  <si>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</si>
  <si>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</si>
  <si>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</si>
  <si>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</si>
  <si>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</si>
  <si>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</si>
  <si>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</si>
  <si>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</si>
  <si>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</si>
  <si>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</si>
  <si>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</si>
  <si>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</si>
  <si>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</si>
  <si>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</si>
  <si>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</si>
  <si>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</si>
  <si>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</si>
  <si>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</si>
  <si>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</si>
  <si>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</si>
  <si>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</si>
  <si>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</si>
  <si>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</si>
  <si>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</si>
  <si>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</si>
  <si>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</si>
  <si>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</si>
  <si>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</si>
  <si>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</si>
  <si>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</si>
  <si>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</si>
  <si>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</si>
  <si>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</si>
  <si>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</si>
  <si>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</si>
  <si>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</si>
  <si>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</si>
  <si>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</si>
  <si>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</si>
  <si>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</si>
  <si>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</si>
  <si>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</si>
  <si>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</si>
  <si>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</si>
  <si>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</si>
  <si>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</si>
  <si>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</si>
  <si>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</si>
  <si>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</si>
  <si>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</si>
  <si>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</si>
  <si>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</si>
  <si>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</si>
  <si>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</si>
  <si>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</si>
  <si>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</si>
  <si>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</si>
  <si>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</si>
  <si>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</si>
  <si>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</si>
  <si>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</si>
  <si>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</si>
  <si>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</si>
  <si>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</si>
  <si>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</si>
  <si>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</si>
  <si>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</si>
  <si>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</si>
  <si>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</si>
  <si>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</si>
  <si>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</si>
  <si>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</si>
  <si>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</si>
  <si>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</si>
  <si>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</si>
  <si>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</si>
  <si>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</si>
  <si>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</si>
  <si>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</si>
  <si>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</si>
  <si>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</si>
  <si>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</si>
  <si>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</si>
  <si>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</si>
  <si>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</si>
  <si>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</si>
  <si>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</si>
  <si>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</si>
  <si>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</si>
  <si>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</si>
  <si>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</si>
  <si>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</si>
  <si>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</si>
  <si>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</si>
  <si>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</si>
  <si>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</si>
  <si>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</si>
  <si>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</si>
  <si>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</si>
  <si>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</si>
  <si>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</si>
  <si>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</si>
  <si>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</si>
  <si>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</si>
  <si>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</si>
  <si>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</si>
  <si>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</si>
  <si>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</si>
  <si>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</si>
  <si>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</si>
  <si>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</si>
  <si>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</si>
  <si>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</si>
  <si>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</si>
  <si>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</si>
  <si>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</si>
  <si>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</si>
  <si>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</si>
  <si>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</si>
  <si>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</si>
  <si>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</si>
  <si>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</si>
  <si>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</si>
  <si>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</si>
  <si>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</si>
  <si>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</si>
  <si>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</si>
  <si>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</si>
  <si>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</si>
  <si>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</si>
  <si>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</si>
  <si>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</si>
  <si>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</si>
  <si>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</si>
  <si>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</si>
  <si>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</si>
  <si>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</si>
  <si>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</si>
  <si>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</si>
  <si>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</si>
  <si>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</si>
  <si>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</si>
  <si>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</si>
  <si>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</si>
  <si>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</si>
  <si>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</si>
  <si>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</si>
  <si>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</si>
  <si>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</si>
  <si>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</si>
  <si>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</si>
  <si>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</si>
  <si>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</si>
  <si>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</si>
  <si>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</si>
  <si>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</si>
  <si>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</si>
  <si>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</si>
  <si>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</si>
  <si>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</si>
  <si>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</si>
  <si>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</si>
  <si>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</si>
  <si>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</si>
  <si>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</si>
  <si>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</si>
  <si>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</si>
  <si>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</si>
  <si>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</si>
  <si>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</si>
  <si>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</si>
  <si>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</si>
  <si>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</si>
  <si>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</si>
  <si>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</si>
  <si>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</si>
  <si>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</si>
  <si>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</si>
  <si>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</si>
  <si>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</si>
  <si>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</si>
  <si>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</si>
  <si>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</si>
  <si>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</si>
  <si>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</si>
  <si>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</si>
  <si>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</si>
  <si>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</si>
  <si>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</si>
  <si>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</si>
  <si>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</si>
  <si>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</si>
  <si>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</si>
  <si>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</si>
  <si>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</si>
  <si>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</si>
  <si>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</si>
  <si>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</si>
  <si>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</si>
  <si>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</si>
  <si>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</si>
  <si>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</si>
  <si>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</si>
  <si>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</si>
  <si>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</si>
  <si>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</si>
  <si>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</si>
  <si>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</si>
  <si>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</si>
  <si>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</si>
  <si>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</si>
  <si>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</si>
  <si>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</si>
  <si>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</si>
  <si>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</si>
  <si>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</si>
  <si>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</si>
  <si>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</si>
  <si>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</si>
  <si>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</si>
  <si>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</si>
  <si>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</si>
  <si>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</si>
  <si>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</si>
  <si>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</si>
  <si>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</si>
  <si>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</si>
  <si>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</si>
  <si>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</si>
  <si>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</si>
  <si>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</si>
  <si>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</si>
  <si>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</si>
  <si>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</si>
  <si>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</si>
  <si>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</si>
  <si>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</si>
  <si>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</si>
  <si>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</si>
  <si>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</si>
  <si>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</si>
  <si>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</si>
  <si>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</si>
  <si>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</si>
  <si>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</si>
  <si>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</si>
  <si>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</si>
  <si>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</si>
  <si>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</si>
  <si>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</si>
  <si>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</si>
  <si>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</si>
  <si>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</si>
  <si>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</si>
  <si>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</si>
  <si>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</si>
  <si>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</si>
  <si>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</si>
  <si>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</si>
  <si>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</si>
  <si>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</si>
  <si>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</si>
  <si>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</si>
  <si>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</si>
  <si>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</si>
  <si>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</si>
  <si>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</si>
  <si>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</si>
  <si>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</si>
  <si>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</si>
  <si>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</si>
  <si>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</si>
  <si>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</si>
  <si>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</si>
  <si>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</si>
  <si>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</si>
  <si>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</si>
  <si>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</si>
  <si>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</si>
  <si>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</si>
  <si>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</si>
  <si>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</si>
  <si>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</si>
  <si>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</si>
  <si>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</si>
  <si>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</si>
  <si>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</si>
  <si>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</si>
  <si>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</si>
  <si>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</si>
  <si>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</si>
  <si>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</si>
  <si>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</si>
  <si>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</si>
  <si>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</si>
  <si>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</si>
  <si>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</si>
  <si>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</si>
  <si>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</si>
  <si>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</si>
  <si>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</si>
  <si>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</si>
  <si>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</si>
  <si>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</si>
  <si>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</si>
  <si>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</si>
  <si>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</si>
  <si>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</si>
  <si>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</si>
  <si>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</si>
  <si>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</si>
  <si>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</si>
  <si>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</si>
  <si>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</si>
  <si>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</si>
  <si>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</si>
  <si>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</si>
  <si>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</si>
  <si>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</si>
  <si>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</si>
  <si>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</si>
  <si>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</si>
  <si>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</si>
  <si>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</si>
  <si>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</si>
  <si>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</si>
  <si>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</si>
  <si>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</si>
  <si>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</si>
  <si>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</si>
  <si>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</si>
  <si>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</si>
  <si>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</si>
  <si>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</si>
  <si>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</si>
  <si>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</si>
  <si>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</si>
  <si>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</si>
  <si>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</si>
  <si>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</si>
  <si>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</si>
  <si>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</si>
  <si>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</si>
  <si>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</si>
  <si>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</si>
  <si>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</si>
  <si>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</si>
  <si>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</si>
  <si>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</si>
  <si>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</si>
  <si>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</si>
  <si>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</si>
  <si>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</si>
  <si>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</si>
  <si>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</si>
  <si>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</si>
  <si>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</si>
  <si>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</si>
  <si>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</si>
  <si>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</si>
  <si>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</si>
  <si>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</si>
  <si>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</si>
  <si>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</si>
  <si>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</si>
  <si>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</si>
  <si>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</si>
  <si>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</si>
  <si>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</si>
  <si>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</si>
  <si>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</si>
  <si>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</si>
  <si>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</si>
  <si>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</si>
  <si>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</si>
  <si>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</si>
  <si>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</si>
  <si>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</si>
  <si>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</si>
  <si>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</si>
  <si>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</si>
  <si>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</si>
  <si>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</si>
  <si>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</si>
  <si>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</si>
  <si>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</si>
  <si>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</si>
  <si>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</si>
  <si>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</si>
  <si>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</si>
  <si>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</si>
  <si>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</si>
  <si>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</si>
  <si>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</si>
  <si>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</si>
  <si>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</si>
  <si>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</si>
  <si>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</si>
  <si>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</si>
  <si>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</si>
  <si>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</si>
  <si>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</si>
  <si>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</si>
  <si>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</si>
  <si>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</si>
  <si>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</si>
  <si>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</si>
  <si>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</si>
  <si>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</si>
  <si>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</si>
  <si>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</si>
  <si>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</si>
  <si>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</si>
  <si>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</si>
  <si>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</si>
  <si>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</si>
  <si>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</si>
  <si>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</si>
  <si>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</si>
  <si>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</si>
  <si>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</si>
  <si>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</si>
  <si>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</si>
  <si>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</si>
  <si>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</si>
  <si>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</si>
  <si>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</si>
  <si>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</si>
  <si>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</si>
  <si>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</si>
  <si>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</si>
  <si>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</si>
  <si>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</si>
  <si>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</si>
  <si>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</si>
  <si>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</si>
  <si>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</si>
  <si>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</si>
  <si>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</si>
  <si>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</si>
  <si>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</si>
  <si>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</si>
  <si>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</si>
  <si>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</si>
  <si>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</si>
  <si>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</si>
  <si>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</si>
  <si>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</si>
  <si>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</si>
  <si>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</si>
  <si>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</si>
  <si>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</si>
  <si>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</si>
  <si>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</si>
  <si>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</si>
  <si>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</si>
  <si>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</si>
  <si>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</si>
  <si>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</si>
  <si>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</si>
  <si>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</si>
  <si>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</si>
  <si>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</si>
  <si>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</si>
  <si>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</si>
  <si>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</si>
  <si>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</si>
  <si>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</si>
  <si>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</si>
  <si>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</si>
  <si>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</si>
  <si>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</si>
  <si>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</si>
  <si>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</si>
  <si>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</si>
  <si>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</si>
  <si>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</si>
  <si>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</si>
  <si>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</si>
  <si>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</si>
  <si>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</si>
  <si>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</si>
  <si>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</si>
  <si>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</si>
  <si>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</si>
  <si>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</si>
  <si>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</si>
  <si>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</si>
  <si>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</si>
  <si>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</si>
  <si>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</si>
  <si>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</si>
  <si>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</si>
  <si>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</si>
  <si>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</si>
  <si>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</si>
  <si>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</si>
  <si>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</si>
  <si>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</si>
  <si>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</si>
  <si>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</si>
  <si>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</si>
  <si>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</si>
  <si>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</si>
  <si>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</si>
  <si>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</si>
  <si>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</si>
  <si>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</si>
  <si>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</si>
  <si>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</si>
  <si>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</si>
  <si>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</si>
  <si>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</si>
  <si>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</si>
  <si>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</si>
  <si>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</si>
  <si>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</si>
  <si>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</si>
  <si>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</si>
  <si>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</si>
  <si>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</si>
  <si>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</si>
  <si>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</si>
  <si>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</si>
  <si>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</si>
  <si>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</si>
  <si>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</si>
  <si>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</si>
  <si>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</si>
  <si>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</si>
  <si>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</si>
  <si>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</si>
  <si>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</si>
  <si>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</si>
  <si>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</si>
  <si>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</si>
  <si>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</si>
  <si>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</si>
  <si>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</si>
  <si>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</si>
  <si>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</si>
  <si>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</si>
  <si>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</si>
  <si>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</si>
  <si>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</si>
  <si>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</si>
  <si>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</si>
  <si>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</si>
  <si>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</si>
  <si>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</si>
  <si>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</si>
  <si>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</si>
  <si>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</si>
  <si>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</si>
  <si>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</si>
  <si>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</si>
  <si>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</si>
  <si>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</si>
  <si>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</si>
  <si>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</si>
  <si>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</si>
  <si>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</si>
  <si>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</si>
  <si>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</si>
  <si>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</si>
  <si>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</si>
  <si>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</si>
  <si>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</si>
  <si>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</si>
  <si>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</si>
  <si>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</si>
  <si>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</si>
  <si>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</si>
  <si>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</si>
  <si>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</si>
  <si>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</si>
  <si>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</si>
  <si>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</si>
  <si>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</si>
  <si>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</si>
  <si>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</si>
  <si>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</si>
  <si>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</si>
  <si>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</si>
  <si>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</si>
  <si>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</si>
  <si>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</si>
  <si>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</si>
  <si>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</si>
  <si>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</si>
  <si>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</si>
  <si>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</si>
  <si>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</si>
  <si>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</si>
  <si>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</si>
  <si>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</si>
  <si>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</si>
  <si>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</si>
  <si>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</si>
  <si>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</si>
  <si>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</si>
  <si>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</si>
  <si>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</si>
  <si>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</si>
  <si>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</si>
  <si>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</si>
  <si>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</si>
  <si>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</si>
  <si>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</si>
  <si>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</si>
  <si>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</si>
  <si>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</si>
  <si>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</si>
  <si>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</si>
  <si>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</si>
  <si>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</si>
  <si>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</si>
  <si>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</si>
  <si>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</si>
  <si>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</si>
  <si>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</si>
  <si>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</si>
  <si>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</si>
  <si>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</si>
  <si>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</si>
  <si>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</si>
  <si>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</si>
  <si>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</si>
  <si>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</si>
  <si>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</si>
  <si>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</si>
  <si>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</si>
  <si>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</si>
  <si>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</si>
  <si>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</si>
  <si>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</si>
  <si>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</si>
  <si>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</si>
  <si>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</si>
  <si>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</si>
  <si>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</si>
  <si>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</si>
  <si>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</si>
  <si>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</si>
  <si>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</si>
  <si>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</si>
  <si>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</si>
  <si>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</si>
  <si>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</si>
  <si>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</si>
  <si>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</si>
  <si>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</si>
  <si>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</si>
  <si>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</si>
  <si>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</si>
  <si>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</si>
  <si>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</si>
  <si>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</si>
  <si>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</si>
  <si>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</si>
  <si>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</si>
  <si>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</si>
  <si>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</si>
  <si>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</si>
  <si>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</si>
  <si>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</si>
  <si>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</si>
  <si>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</si>
  <si>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</si>
  <si>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</si>
  <si>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</si>
  <si>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</si>
  <si>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</si>
  <si>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</si>
  <si>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</si>
  <si>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</si>
  <si>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</si>
  <si>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</si>
  <si>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</si>
  <si>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</si>
  <si>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</si>
  <si>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</si>
  <si>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</si>
  <si>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</si>
  <si>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</si>
  <si>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</si>
  <si>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</si>
  <si>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</si>
  <si>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</si>
  <si>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</si>
  <si>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</si>
  <si>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</si>
  <si>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</si>
  <si>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</si>
  <si>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</si>
  <si>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</si>
  <si>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</si>
  <si>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</si>
  <si>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</si>
  <si>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</si>
  <si>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</si>
  <si>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</si>
  <si>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</si>
  <si>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</si>
  <si>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</si>
  <si>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</si>
  <si>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</si>
  <si>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</si>
  <si>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</si>
  <si>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</si>
  <si>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</si>
  <si>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</si>
  <si>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</si>
  <si>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</si>
  <si>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</si>
  <si>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</si>
  <si>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</si>
  <si>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</si>
  <si>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</si>
  <si>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</si>
  <si>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</si>
  <si>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</si>
  <si>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</si>
  <si>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</si>
  <si>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</si>
  <si>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</si>
  <si>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</si>
  <si>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</si>
  <si>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</si>
  <si>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</si>
  <si>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</si>
  <si>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</si>
  <si>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</si>
  <si>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</si>
  <si>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</si>
  <si>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</si>
  <si>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</si>
  <si>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</si>
  <si>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</si>
  <si>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</si>
  <si>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</si>
  <si>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</si>
  <si>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</si>
  <si>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</si>
  <si>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</si>
  <si>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</si>
  <si>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</si>
  <si>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</si>
  <si>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</si>
  <si>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</si>
  <si>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</si>
  <si>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</si>
  <si>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</si>
  <si>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</si>
  <si>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</si>
  <si>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</si>
  <si>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</si>
  <si>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</si>
  <si>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</si>
  <si>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</si>
  <si>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</si>
  <si>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</si>
  <si>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</si>
  <si>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</si>
  <si>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</si>
  <si>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</si>
  <si>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</si>
  <si>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</si>
  <si>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</si>
  <si>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</si>
  <si>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</si>
  <si>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</si>
  <si>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</si>
  <si>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</si>
  <si>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</si>
  <si>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</si>
  <si>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</si>
  <si>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</si>
  <si>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</si>
  <si>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</si>
  <si>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</si>
  <si>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</si>
  <si>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</si>
  <si>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</si>
  <si>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</si>
  <si>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</si>
  <si>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</si>
  <si>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</si>
  <si>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</si>
  <si>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</si>
  <si>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</si>
  <si>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</si>
  <si>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</si>
  <si>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</si>
  <si>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</si>
  <si>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</si>
  <si>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</si>
  <si>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</si>
  <si>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</si>
  <si>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</si>
  <si>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</si>
  <si>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</si>
  <si>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</si>
  <si>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</si>
  <si>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</si>
  <si>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</si>
  <si>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</si>
  <si>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</si>
  <si>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</si>
  <si>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</si>
  <si>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</si>
  <si>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</si>
  <si>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</si>
  <si>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</si>
  <si>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</si>
  <si>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</si>
  <si>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</si>
  <si>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</si>
  <si>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</si>
  <si>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</si>
  <si>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</si>
  <si>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</si>
  <si>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</si>
  <si>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</si>
  <si>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</si>
  <si>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</si>
  <si>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</si>
  <si>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</si>
  <si>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</si>
  <si>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</si>
  <si>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</si>
  <si>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</si>
  <si>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</si>
  <si>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</si>
  <si>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</si>
  <si>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</si>
  <si>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</si>
  <si>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</si>
  <si>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</si>
  <si>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</si>
  <si>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</si>
  <si>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</si>
  <si>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</si>
  <si>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</si>
  <si>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</si>
  <si>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</si>
  <si>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</si>
  <si>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</si>
  <si>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</si>
  <si>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</si>
  <si>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</si>
  <si>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</si>
  <si>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</si>
  <si>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</si>
  <si>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</si>
  <si>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</si>
  <si>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</si>
  <si>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</si>
  <si>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</si>
  <si>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</si>
  <si>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</si>
  <si>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</si>
  <si>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</si>
  <si>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</si>
  <si>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</si>
  <si>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</si>
  <si>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</si>
  <si>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</si>
  <si>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</si>
  <si>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</si>
  <si>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</si>
  <si>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</si>
  <si>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</si>
  <si>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</si>
  <si>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</si>
  <si>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</si>
  <si>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</si>
  <si>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</si>
  <si>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</si>
  <si>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</si>
  <si>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</si>
  <si>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</si>
  <si>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</si>
  <si>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</si>
  <si>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</si>
  <si>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</si>
  <si>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</si>
  <si>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</si>
  <si>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</si>
  <si>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</si>
  <si>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</si>
  <si>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</si>
  <si>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</si>
  <si>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</si>
  <si>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</si>
  <si>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</si>
  <si>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</si>
  <si>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</si>
  <si>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</si>
  <si>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</si>
  <si>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</si>
  <si>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</si>
  <si>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</si>
  <si>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</si>
  <si>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</si>
  <si>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</si>
  <si>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</si>
  <si>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</si>
  <si>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</si>
  <si>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</si>
  <si>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</si>
  <si>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</si>
  <si>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</si>
  <si>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</si>
  <si>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</si>
  <si>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</si>
  <si>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</si>
  <si>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</si>
  <si>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</si>
  <si>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</si>
  <si>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</si>
  <si>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</si>
  <si>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</si>
  <si>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</si>
  <si>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</si>
  <si>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</si>
  <si>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</si>
  <si>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</si>
  <si>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</si>
  <si>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</si>
  <si>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</si>
  <si>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</si>
  <si>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</si>
  <si>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</si>
  <si>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</si>
  <si>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</si>
  <si>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</si>
  <si>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</si>
  <si>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</si>
  <si>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</si>
  <si>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</si>
  <si>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</si>
  <si>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</si>
  <si>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</si>
  <si>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</si>
  <si>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</si>
  <si>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</si>
  <si>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</si>
  <si>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</si>
  <si>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</si>
  <si>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</si>
  <si>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</si>
  <si>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</si>
  <si>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</si>
  <si>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</si>
  <si>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</si>
  <si>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</si>
  <si>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</si>
  <si>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</si>
  <si>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</si>
  <si>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</si>
  <si>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</si>
  <si>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</si>
  <si>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</si>
  <si>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</si>
  <si>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</si>
  <si>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</si>
  <si>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</si>
  <si>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</si>
  <si>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</si>
  <si>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</si>
  <si>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</si>
  <si>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</si>
  <si>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</si>
  <si>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</si>
  <si>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</si>
  <si>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</si>
  <si>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</si>
  <si>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</si>
  <si>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</si>
  <si>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</si>
  <si>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</si>
  <si>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</si>
  <si>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</si>
  <si>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</si>
  <si>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</si>
  <si>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</si>
  <si>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</si>
  <si>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</si>
  <si>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</si>
  <si>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</si>
  <si>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</si>
  <si>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</si>
  <si>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</si>
  <si>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</si>
  <si>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</si>
  <si>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</si>
  <si>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</si>
  <si>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</si>
  <si>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</si>
  <si>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</si>
  <si>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</si>
  <si>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</si>
  <si>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</si>
  <si>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</si>
  <si>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</si>
  <si>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</si>
  <si>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</si>
  <si>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</si>
  <si>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</si>
  <si>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</si>
  <si>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</si>
  <si>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</si>
  <si>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</si>
  <si>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</si>
  <si>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</si>
  <si>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</si>
  <si>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</si>
  <si>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</si>
  <si>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</si>
  <si>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</si>
  <si>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</si>
  <si>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</si>
  <si>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</si>
  <si>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</si>
  <si>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</si>
  <si>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</si>
  <si>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</si>
  <si>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</si>
  <si>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</si>
  <si>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</si>
  <si>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</si>
  <si>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</si>
  <si>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</si>
  <si>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</si>
  <si>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</si>
  <si>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</si>
  <si>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</si>
  <si>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</si>
  <si>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</si>
  <si>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</si>
  <si>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</si>
  <si>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</si>
  <si>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</si>
  <si>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</si>
  <si>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</si>
  <si>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</si>
  <si>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</si>
  <si>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</si>
  <si>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</si>
  <si>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</si>
  <si>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</si>
  <si>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</si>
  <si>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</si>
  <si>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</si>
  <si>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</si>
  <si>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</si>
  <si>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</si>
  <si>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</si>
  <si>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</si>
  <si>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</si>
  <si>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</si>
  <si>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</si>
  <si>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</si>
  <si>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</si>
  <si>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</si>
  <si>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</si>
  <si>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</si>
  <si>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</si>
  <si>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</si>
  <si>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</si>
  <si>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</si>
  <si>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</si>
  <si>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</si>
  <si>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</si>
  <si>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</si>
  <si>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</si>
  <si>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</si>
  <si>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</si>
  <si>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</si>
  <si>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</si>
  <si>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</si>
  <si>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</si>
  <si>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</si>
  <si>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</si>
  <si>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</si>
  <si>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</si>
  <si>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</si>
  <si>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</si>
  <si>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</si>
  <si>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</si>
  <si>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</si>
  <si>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</si>
  <si>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</si>
  <si>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</si>
  <si>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</si>
  <si>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</si>
  <si>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</si>
  <si>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</si>
  <si>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</si>
  <si>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</si>
  <si>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</si>
  <si>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</si>
  <si>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</si>
  <si>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</si>
  <si>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</si>
  <si>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</si>
  <si>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</si>
  <si>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</si>
  <si>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</si>
  <si>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</si>
  <si>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</si>
  <si>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</si>
  <si>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</si>
  <si>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</si>
  <si>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</si>
  <si>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</si>
  <si>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</si>
  <si>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</si>
  <si>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</si>
  <si>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</si>
  <si>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</si>
  <si>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</si>
  <si>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</si>
  <si>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</si>
  <si>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</si>
  <si>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</si>
  <si>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</si>
  <si>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</si>
  <si>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</si>
  <si>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</si>
  <si>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</si>
  <si>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</si>
  <si>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</si>
  <si>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</si>
  <si>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</si>
  <si>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</si>
  <si>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</si>
  <si>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</si>
  <si>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</si>
  <si>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</si>
  <si>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</si>
  <si>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</si>
  <si>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</si>
  <si>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</si>
  <si>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</si>
  <si>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</si>
  <si>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</si>
  <si>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</si>
  <si>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</si>
  <si>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</si>
  <si>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</si>
  <si>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</si>
  <si>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</si>
  <si>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</si>
  <si>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</si>
  <si>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</si>
  <si>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</si>
  <si>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</si>
  <si>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</si>
  <si>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</si>
  <si>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</si>
  <si>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</si>
  <si>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</si>
  <si>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</si>
  <si>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</si>
  <si>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</si>
  <si>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</si>
  <si>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</si>
  <si>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</si>
  <si>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</si>
  <si>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</si>
  <si>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</si>
  <si>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</si>
  <si>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</si>
  <si>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</si>
  <si>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</si>
  <si>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</si>
  <si>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</si>
  <si>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</si>
  <si>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</si>
  <si>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</si>
  <si>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</si>
  <si>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</si>
  <si>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</si>
  <si>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</si>
  <si>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</si>
  <si>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</si>
  <si>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</si>
  <si>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</si>
  <si>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</si>
  <si>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</si>
  <si>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</si>
  <si>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</si>
  <si>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</si>
  <si>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</si>
  <si>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</si>
  <si>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</si>
  <si>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</si>
  <si>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</si>
  <si>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</si>
  <si>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</si>
  <si>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</si>
  <si>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</si>
  <si>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</si>
  <si>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</si>
  <si>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</si>
  <si>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</si>
  <si>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</si>
  <si>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</si>
  <si>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</si>
  <si>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</si>
  <si>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</si>
  <si>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</si>
  <si>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</si>
  <si>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</si>
  <si>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</si>
  <si>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</si>
  <si>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</si>
  <si>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</si>
  <si>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</si>
  <si>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</si>
  <si>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</si>
  <si>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</si>
  <si>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</si>
  <si>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</si>
  <si>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</si>
  <si>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</si>
  <si>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</si>
  <si>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</si>
  <si>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</si>
  <si>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</si>
  <si>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</si>
  <si>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</si>
  <si>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</si>
  <si>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</si>
  <si>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</si>
  <si>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</si>
  <si>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</si>
  <si>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</si>
  <si>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</si>
  <si>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</si>
  <si>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</si>
  <si>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</si>
  <si>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</si>
  <si>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</si>
  <si>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</si>
  <si>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</si>
  <si>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</si>
  <si>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</si>
  <si>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</si>
  <si>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</si>
  <si>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</si>
  <si>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</si>
  <si>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</si>
  <si>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</si>
  <si>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</si>
  <si>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</si>
  <si>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</si>
  <si>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</si>
  <si>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</si>
  <si>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</si>
  <si>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</si>
  <si>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</si>
  <si>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</si>
  <si>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</si>
  <si>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</si>
  <si>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</si>
  <si>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</si>
  <si>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</si>
  <si>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</si>
  <si>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</si>
  <si>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</si>
  <si>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</si>
  <si>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</si>
  <si>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</si>
  <si>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</si>
  <si>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</si>
  <si>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</si>
  <si>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</si>
  <si>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</si>
  <si>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</si>
  <si>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</si>
  <si>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</si>
  <si>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</si>
  <si>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</si>
  <si>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</si>
  <si>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</si>
  <si>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</si>
  <si>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</si>
  <si>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</si>
  <si>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</si>
  <si>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</si>
  <si>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</si>
  <si>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</si>
  <si>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</si>
  <si>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</si>
  <si>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</si>
  <si>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</si>
  <si>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</si>
  <si>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</si>
  <si>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</si>
  <si>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</si>
  <si>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</si>
  <si>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</si>
  <si>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</si>
  <si>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</si>
  <si>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</si>
  <si>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</si>
  <si>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</si>
  <si>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</si>
  <si>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</si>
  <si>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</si>
  <si>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</si>
  <si>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</si>
  <si>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</si>
  <si>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</si>
  <si>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</si>
  <si>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</si>
  <si>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</si>
  <si>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</si>
  <si>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</si>
  <si>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</si>
  <si>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</si>
  <si>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</si>
  <si>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</si>
  <si>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</si>
  <si>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</si>
  <si>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</si>
  <si>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</si>
  <si>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</si>
  <si>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</si>
  <si>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</si>
  <si>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</si>
  <si>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</si>
  <si>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</si>
  <si>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</si>
  <si>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</si>
  <si>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</si>
  <si>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</si>
  <si>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</si>
  <si>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</si>
  <si>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</si>
  <si>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</si>
  <si>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</si>
  <si>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</si>
  <si>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</si>
  <si>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</si>
  <si>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</si>
  <si>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</si>
  <si>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</si>
  <si>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</si>
  <si>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</si>
  <si>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</si>
  <si>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</si>
  <si>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</si>
  <si>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</si>
  <si>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</si>
  <si>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</si>
  <si>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</si>
  <si>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</si>
  <si>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</si>
  <si>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</si>
  <si>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</si>
  <si>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</si>
  <si>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</si>
  <si>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</si>
  <si>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</si>
  <si>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</si>
  <si>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</si>
  <si>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</si>
  <si>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</si>
  <si>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</si>
  <si>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</si>
  <si>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</si>
  <si>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</si>
  <si>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</si>
  <si>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</si>
  <si>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</si>
  <si>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</si>
  <si>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</si>
  <si>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</si>
  <si>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</si>
  <si>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</si>
  <si>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</si>
  <si>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</si>
  <si>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</si>
  <si>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</si>
  <si>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</si>
  <si>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</si>
  <si>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</si>
  <si>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</si>
  <si>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</si>
  <si>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</si>
  <si>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</si>
  <si>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</si>
  <si>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</si>
  <si>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</si>
  <si>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</si>
  <si>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</si>
  <si>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</si>
  <si>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</si>
  <si>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</si>
  <si>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</si>
  <si>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</si>
  <si>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</si>
  <si>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</si>
  <si>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</si>
  <si>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</si>
  <si>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</si>
  <si>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</si>
  <si>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</si>
  <si>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</si>
  <si>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</si>
  <si>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</si>
  <si>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</si>
  <si>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</si>
  <si>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</si>
  <si>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</si>
  <si>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</si>
  <si>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</si>
  <si>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</si>
  <si>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</si>
  <si>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</si>
  <si>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</si>
  <si>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</si>
  <si>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</si>
  <si>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</si>
  <si>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</si>
  <si>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</si>
  <si>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</si>
  <si>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</si>
  <si>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</si>
  <si>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</si>
  <si>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</si>
  <si>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</si>
  <si>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</si>
  <si>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</si>
  <si>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</si>
  <si>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</si>
  <si>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</si>
  <si>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</si>
  <si>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</si>
  <si>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</si>
  <si>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</si>
  <si>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</si>
  <si>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</si>
  <si>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</si>
  <si>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</si>
  <si>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</si>
  <si>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</si>
  <si>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</si>
  <si>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</si>
  <si>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</si>
  <si>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</si>
  <si>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</si>
  <si>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</si>
  <si>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</si>
  <si>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</si>
  <si>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</si>
  <si>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</si>
  <si>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</si>
  <si>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</si>
  <si>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</si>
  <si>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</si>
  <si>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</si>
  <si>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</si>
  <si>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</si>
  <si>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</si>
  <si>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</si>
  <si>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</si>
  <si>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</si>
  <si>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</si>
  <si>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</si>
  <si>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</si>
  <si>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</si>
  <si>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</si>
  <si>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</si>
  <si>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</si>
  <si>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</si>
  <si>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</si>
  <si>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</si>
  <si>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</si>
  <si>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</si>
  <si>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</si>
  <si>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</si>
  <si>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</si>
  <si>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</si>
  <si>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</si>
  <si>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</si>
  <si>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</si>
  <si>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</si>
  <si>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</si>
  <si>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</si>
  <si>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</si>
  <si>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</si>
  <si>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</si>
  <si>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</si>
  <si>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</si>
  <si>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</si>
  <si>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</si>
  <si>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</si>
  <si>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</si>
  <si>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</si>
  <si>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</si>
  <si>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</si>
  <si>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</si>
  <si>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</si>
  <si>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</si>
  <si>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</si>
  <si>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</si>
  <si>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</si>
  <si>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</si>
  <si>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</si>
  <si>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</si>
  <si>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</si>
  <si>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</si>
  <si>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</si>
  <si>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</si>
  <si>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</si>
  <si>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</si>
  <si>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</si>
  <si>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</si>
  <si>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</si>
  <si>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</si>
  <si>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</si>
  <si>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</si>
  <si>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</si>
  <si>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</si>
  <si>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</si>
  <si>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</si>
  <si>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</si>
  <si>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</si>
  <si>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</si>
  <si>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</si>
  <si>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</si>
  <si>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</si>
  <si>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</si>
  <si>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</si>
  <si>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</si>
  <si>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</si>
  <si>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</si>
  <si>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</si>
  <si>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</si>
  <si>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</si>
  <si>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</si>
  <si>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</si>
  <si>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</si>
  <si>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</si>
  <si>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</si>
  <si>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</si>
  <si>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</si>
  <si>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</si>
  <si>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</si>
  <si>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</si>
  <si>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</si>
  <si>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</si>
  <si>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</si>
  <si>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</si>
  <si>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</si>
  <si>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</si>
  <si>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</si>
  <si>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</si>
  <si>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</si>
  <si>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</si>
  <si>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</si>
  <si>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</si>
  <si>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</si>
  <si>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</si>
  <si>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</si>
  <si>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</si>
  <si>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</si>
  <si>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</si>
  <si>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</si>
  <si>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</si>
  <si>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</si>
  <si>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</si>
  <si>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</si>
  <si>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</si>
  <si>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</si>
  <si>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</si>
  <si>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</si>
  <si>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</si>
  <si>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</si>
  <si>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</si>
  <si>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</si>
  <si>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</si>
  <si>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</si>
  <si>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</si>
  <si>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</si>
  <si>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</si>
  <si>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</si>
  <si>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</si>
  <si>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</si>
  <si>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</si>
  <si>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</si>
  <si>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</si>
  <si>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</si>
  <si>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</si>
  <si>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</si>
  <si>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</si>
  <si>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</si>
  <si>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</si>
  <si>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</si>
  <si>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</si>
  <si>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</si>
  <si>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</si>
  <si>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</si>
  <si>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</si>
  <si>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</si>
  <si>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</si>
  <si>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</si>
  <si>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</si>
  <si>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</si>
  <si>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</si>
  <si>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</si>
  <si>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</si>
  <si>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</si>
  <si>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</si>
  <si>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</si>
  <si>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</si>
  <si>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</si>
  <si>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</si>
  <si>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</si>
  <si>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</si>
  <si>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</si>
  <si>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</si>
  <si>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</si>
  <si>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</si>
  <si>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</si>
  <si>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</si>
  <si>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</si>
  <si>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</si>
  <si>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</si>
  <si>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</si>
  <si>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</si>
  <si>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</si>
  <si>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</si>
  <si>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</si>
  <si>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</si>
  <si>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</si>
  <si>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</si>
  <si>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</si>
  <si>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</si>
  <si>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</si>
  <si>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</si>
  <si>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</si>
  <si>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</si>
  <si>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</si>
  <si>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</si>
  <si>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</si>
  <si>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</si>
  <si>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</si>
  <si>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</si>
  <si>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</si>
  <si>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</si>
  <si>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</si>
  <si>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</si>
  <si>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</si>
  <si>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</si>
  <si>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</si>
  <si>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</si>
  <si>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</si>
  <si>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</si>
  <si>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</si>
  <si>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</si>
  <si>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</si>
  <si>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</si>
  <si>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</si>
  <si>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</si>
  <si>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</si>
  <si>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</si>
  <si>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</si>
  <si>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</si>
  <si>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</si>
  <si>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</si>
  <si>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</si>
  <si>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</si>
  <si>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</si>
  <si>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</si>
  <si>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</si>
  <si>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</si>
  <si>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</si>
  <si>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</si>
  <si>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</si>
  <si>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</si>
  <si>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</si>
  <si>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</si>
  <si>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</si>
  <si>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</si>
  <si>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</si>
  <si>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</si>
  <si>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</si>
  <si>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</si>
  <si>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</si>
  <si>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</si>
  <si>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</si>
  <si>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</si>
  <si>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</si>
  <si>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</si>
  <si>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</si>
  <si>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</si>
  <si>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</si>
  <si>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</si>
  <si>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</si>
  <si>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</si>
  <si>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</si>
  <si>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</si>
  <si>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</si>
  <si>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</si>
  <si>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</si>
  <si>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</si>
  <si>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</si>
  <si>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</si>
  <si>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</si>
  <si>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</si>
  <si>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</si>
  <si>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</si>
  <si>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</si>
  <si>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</si>
  <si>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</si>
  <si>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</si>
  <si>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</si>
  <si>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</si>
  <si>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</si>
  <si>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</si>
  <si>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</si>
  <si>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</si>
  <si>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</si>
  <si>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</si>
  <si>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</si>
  <si>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</si>
  <si>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</si>
  <si>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</si>
  <si>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</si>
  <si>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</si>
  <si>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</si>
  <si>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</si>
  <si>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</si>
  <si>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</si>
  <si>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</si>
  <si>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</si>
  <si>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</si>
  <si>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</si>
  <si>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</si>
  <si>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</si>
  <si>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</si>
  <si>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</si>
  <si>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</si>
  <si>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</si>
  <si>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</si>
  <si>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</si>
  <si>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</si>
  <si>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</si>
  <si>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</si>
  <si>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</si>
  <si>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</si>
  <si>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</si>
  <si>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</si>
  <si>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</si>
  <si>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</si>
  <si>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</si>
  <si>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</si>
  <si>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</si>
  <si>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</si>
  <si>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</si>
  <si>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</si>
  <si>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</si>
  <si>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</si>
  <si>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</si>
  <si>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</si>
  <si>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</si>
  <si>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</si>
  <si>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</si>
  <si>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</si>
  <si>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</si>
  <si>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</si>
  <si>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</si>
  <si>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</si>
  <si>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</si>
  <si>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</si>
  <si>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</si>
  <si>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</si>
  <si>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</si>
  <si>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</si>
  <si>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</si>
  <si>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</si>
  <si>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</si>
  <si>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</si>
  <si>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</si>
  <si>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</si>
  <si>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</si>
  <si>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</si>
  <si>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</si>
  <si>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</si>
  <si>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</si>
  <si>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</si>
  <si>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</si>
  <si>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</si>
  <si>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</si>
  <si>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</si>
  <si>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</si>
  <si>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</si>
  <si>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</si>
  <si>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</si>
  <si>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</si>
  <si>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</si>
  <si>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</si>
  <si>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</si>
  <si>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</si>
  <si>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</si>
  <si>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</si>
  <si>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</si>
  <si>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</si>
  <si>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</si>
  <si>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</si>
  <si>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</si>
  <si>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</si>
  <si>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</si>
  <si>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</si>
  <si>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</si>
  <si>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</si>
  <si>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</si>
  <si>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</si>
  <si>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</si>
  <si>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</si>
  <si>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</si>
  <si>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</si>
  <si>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</si>
  <si>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</si>
  <si>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</si>
  <si>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</si>
  <si>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</si>
  <si>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</si>
  <si>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</si>
  <si>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</si>
  <si>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</si>
  <si>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</si>
  <si>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</si>
  <si>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</si>
  <si>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</si>
  <si>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</si>
  <si>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</si>
  <si>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</si>
  <si>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</si>
  <si>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</si>
  <si>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</si>
  <si>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</si>
  <si>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</si>
  <si>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</si>
  <si>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</si>
  <si>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</si>
  <si>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</si>
  <si>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</si>
  <si>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</si>
  <si>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</si>
  <si>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</si>
  <si>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</si>
  <si>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</si>
  <si>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</si>
  <si>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</si>
  <si>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</si>
  <si>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</si>
  <si>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</si>
  <si>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</si>
  <si>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</si>
  <si>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</si>
  <si>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</si>
  <si>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</si>
  <si>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</si>
  <si>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</si>
  <si>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</si>
  <si>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</si>
  <si>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</si>
  <si>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</si>
  <si>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</si>
  <si>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</si>
  <si>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</si>
  <si>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</si>
  <si>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</si>
  <si>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</si>
  <si>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</si>
  <si>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</si>
  <si>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</si>
  <si>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</si>
  <si>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</si>
  <si>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</si>
  <si>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</si>
  <si>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</si>
  <si>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</si>
  <si>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</si>
  <si>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</si>
  <si>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</si>
  <si>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</si>
  <si>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</si>
  <si>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</si>
  <si>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</si>
  <si>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</si>
  <si>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</si>
  <si>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</si>
  <si>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</si>
  <si>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</si>
  <si>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</si>
  <si>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</si>
  <si>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</si>
  <si>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</si>
  <si>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</si>
  <si>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</si>
  <si>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</si>
  <si>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</si>
  <si>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</si>
  <si>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</si>
  <si>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</si>
  <si>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</si>
  <si>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</si>
  <si>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</si>
  <si>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</si>
  <si>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</si>
  <si>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</si>
  <si>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</si>
  <si>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</si>
  <si>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</si>
  <si>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</si>
  <si>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</si>
  <si>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</si>
  <si>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</si>
  <si>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</si>
  <si>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</si>
  <si>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</si>
  <si>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</si>
  <si>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</si>
  <si>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</si>
  <si>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</si>
  <si>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</si>
  <si>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</si>
  <si>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</si>
  <si>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</si>
  <si>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</si>
  <si>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</si>
  <si>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</si>
  <si>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</si>
  <si>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</si>
  <si>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</si>
  <si>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</si>
  <si>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</si>
  <si>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</si>
  <si>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</si>
  <si>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</si>
  <si>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</si>
  <si>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</si>
  <si>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</si>
  <si>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</si>
  <si>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</si>
  <si>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</si>
  <si>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</si>
  <si>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</si>
  <si>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</si>
  <si>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</si>
  <si>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</si>
  <si>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</si>
  <si>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</si>
  <si>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</si>
  <si>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</si>
  <si>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</si>
  <si>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</si>
  <si>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</si>
  <si>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</si>
  <si>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</si>
  <si>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</si>
  <si>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</si>
  <si>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</si>
  <si>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</si>
  <si>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</si>
  <si>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</si>
  <si>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</si>
  <si>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</si>
  <si>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</si>
  <si>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</si>
  <si>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</si>
  <si>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</si>
  <si>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</si>
  <si>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</si>
  <si>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</si>
  <si>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</si>
  <si>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</si>
  <si>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</si>
  <si>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</si>
  <si>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</si>
  <si>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</si>
  <si>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</si>
  <si>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</si>
  <si>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</si>
  <si>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</si>
  <si>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</si>
  <si>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</si>
  <si>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</si>
  <si>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</si>
  <si>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</si>
  <si>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</si>
  <si>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</si>
  <si>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</si>
  <si>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</si>
  <si>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</si>
  <si>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</si>
  <si>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</si>
  <si>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</si>
  <si>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</si>
  <si>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</si>
  <si>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</si>
  <si>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</si>
  <si>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</si>
  <si>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</si>
  <si>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</si>
  <si>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</si>
  <si>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</si>
  <si>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</si>
  <si>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</si>
  <si>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</si>
  <si>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</si>
  <si>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</si>
  <si>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</si>
  <si>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</si>
  <si>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</si>
  <si>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</si>
  <si>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</si>
  <si>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</si>
  <si>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</si>
  <si>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</si>
  <si>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</si>
  <si>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</si>
  <si>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</si>
  <si>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</si>
  <si>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</si>
  <si>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</si>
  <si>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</si>
  <si>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</si>
  <si>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</si>
  <si>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</si>
  <si>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</si>
  <si>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</si>
  <si>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</si>
  <si>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</si>
  <si>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</si>
  <si>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</si>
  <si>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</si>
  <si>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</si>
  <si>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</si>
  <si>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</si>
  <si>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</si>
  <si>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</si>
  <si>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</si>
  <si>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</si>
  <si>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</si>
  <si>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</si>
  <si>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</si>
  <si>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</si>
  <si>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</si>
  <si>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</si>
  <si>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</si>
  <si>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</si>
  <si>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</si>
  <si>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</si>
  <si>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</si>
  <si>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</si>
  <si>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</si>
  <si>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</si>
  <si>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</si>
  <si>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</si>
  <si>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</si>
  <si>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</si>
  <si>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</si>
  <si>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</si>
  <si>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</si>
  <si>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</si>
  <si>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</si>
  <si>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</si>
  <si>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</si>
  <si>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</si>
  <si>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</si>
  <si>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</si>
  <si>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</si>
  <si>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</si>
  <si>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</si>
  <si>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</si>
  <si>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</si>
  <si>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</si>
  <si>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</si>
  <si>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</si>
  <si>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</si>
  <si>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</si>
  <si>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</si>
  <si>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</si>
  <si>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</si>
  <si>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</si>
  <si>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</si>
  <si>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</si>
  <si>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</si>
  <si>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</si>
  <si>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</si>
  <si>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</si>
  <si>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</si>
  <si>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</si>
  <si>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</si>
  <si>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</si>
  <si>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</si>
  <si>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</si>
  <si>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</si>
  <si>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</si>
  <si>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</si>
  <si>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</si>
  <si>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</si>
  <si>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</si>
  <si>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</si>
  <si>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</si>
  <si>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</si>
  <si>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</si>
  <si>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</si>
  <si>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</si>
  <si>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</si>
  <si>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</si>
  <si>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</si>
  <si>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</si>
  <si>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</si>
  <si>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</si>
  <si>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</si>
  <si>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</si>
  <si>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</si>
  <si>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</si>
  <si>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</si>
  <si>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</si>
  <si>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</si>
  <si>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</si>
  <si>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</si>
  <si>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</si>
  <si>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</si>
  <si>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</si>
  <si>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</si>
  <si>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</si>
  <si>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</si>
  <si>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</si>
  <si>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</si>
  <si>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</si>
  <si>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</si>
  <si>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</si>
  <si>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</si>
  <si>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</si>
  <si>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</si>
  <si>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</si>
  <si>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</si>
  <si>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</si>
  <si>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</si>
  <si>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</si>
  <si>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</si>
  <si>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</si>
  <si>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</si>
  <si>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</si>
  <si>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</si>
  <si>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</si>
  <si>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</si>
  <si>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</si>
  <si>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</si>
  <si>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</si>
  <si>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</si>
  <si>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</si>
  <si>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</si>
  <si>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</si>
  <si>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</si>
  <si>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</si>
  <si>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</si>
  <si>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</si>
  <si>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</si>
  <si>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</si>
  <si>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</si>
  <si>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</si>
  <si>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</si>
  <si>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</si>
  <si>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</si>
  <si>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</si>
  <si>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</si>
  <si>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</si>
  <si>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</si>
  <si>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</si>
  <si>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</si>
  <si>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</si>
  <si>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</si>
  <si>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</si>
  <si>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</si>
  <si>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</si>
  <si>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</si>
  <si>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</si>
  <si>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</si>
  <si>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</si>
  <si>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</si>
  <si>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</si>
  <si>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</si>
  <si>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</si>
  <si>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</si>
  <si>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</si>
  <si>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</si>
  <si>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</si>
  <si>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</si>
  <si>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</si>
  <si>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</si>
  <si>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</si>
  <si>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</si>
  <si>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</si>
  <si>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</si>
  <si>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</si>
  <si>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</si>
  <si>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</si>
  <si>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</si>
  <si>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</si>
  <si>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</si>
  <si>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</si>
  <si>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</si>
  <si>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</si>
  <si>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</si>
  <si>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</si>
  <si>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</si>
  <si>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</si>
  <si>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</si>
  <si>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</si>
  <si>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</si>
  <si>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</si>
  <si>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</si>
  <si>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</si>
  <si>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</si>
  <si>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</si>
  <si>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</si>
  <si>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</si>
  <si>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</si>
  <si>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</si>
  <si>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</si>
  <si>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</si>
  <si>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</si>
  <si>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</si>
  <si>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</si>
  <si>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</si>
  <si>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</si>
  <si>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</si>
  <si>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</si>
  <si>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</si>
  <si>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</si>
  <si>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</si>
  <si>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</si>
  <si>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</si>
  <si>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</si>
  <si>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</si>
  <si>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</si>
  <si>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</si>
  <si>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</si>
  <si>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</si>
  <si>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</si>
  <si>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</si>
  <si>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</si>
  <si>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</si>
  <si>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</si>
  <si>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</si>
  <si>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</si>
  <si>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</si>
  <si>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</si>
  <si>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</si>
  <si>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</si>
  <si>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</si>
  <si>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</si>
  <si>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</si>
  <si>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</si>
  <si>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</si>
  <si>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</si>
  <si>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</si>
  <si>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</si>
  <si>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</si>
  <si>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</si>
  <si>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</si>
  <si>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</si>
  <si>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</si>
  <si>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</si>
  <si>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</si>
  <si>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</si>
  <si>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</si>
  <si>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</si>
  <si>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</si>
  <si>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</si>
  <si>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</si>
  <si>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</si>
  <si>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</si>
  <si>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</si>
  <si>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</si>
  <si>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</si>
  <si>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</si>
  <si>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</si>
  <si>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</si>
  <si>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</si>
  <si>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</si>
  <si>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</si>
  <si>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</si>
  <si>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</si>
  <si>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</si>
  <si>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</si>
  <si>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</si>
  <si>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</si>
  <si>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</si>
  <si>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</si>
  <si>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</si>
  <si>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</si>
  <si>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</si>
  <si>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</si>
  <si>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</si>
  <si>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</si>
  <si>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</si>
  <si>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</si>
  <si>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</si>
  <si>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</si>
  <si>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</si>
  <si>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</si>
  <si>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</si>
  <si>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</si>
  <si>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</si>
  <si>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</si>
  <si>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</si>
  <si>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</si>
  <si>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</si>
  <si>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</si>
  <si>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</si>
  <si>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</si>
  <si>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</si>
  <si>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</si>
  <si>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</si>
  <si>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</si>
  <si>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</si>
  <si>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</si>
  <si>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</si>
  <si>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</si>
  <si>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</si>
  <si>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</si>
  <si>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</si>
  <si>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</si>
  <si>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</si>
  <si>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</si>
  <si>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</si>
  <si>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</si>
  <si>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</si>
  <si>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</si>
  <si>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</si>
  <si>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</si>
  <si>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</si>
  <si>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</si>
  <si>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</si>
  <si>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</si>
  <si>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</si>
  <si>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</si>
  <si>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</si>
  <si>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</si>
  <si>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</si>
  <si>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</si>
  <si>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</si>
  <si>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</si>
  <si>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</si>
  <si>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</si>
  <si>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</si>
  <si>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</si>
  <si>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</si>
  <si>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</si>
  <si>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</si>
  <si>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</si>
  <si>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</si>
  <si>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</si>
  <si>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</si>
  <si>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</si>
  <si>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</si>
  <si>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</si>
  <si>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</si>
  <si>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</si>
  <si>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</si>
  <si>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</si>
  <si>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</si>
  <si>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</si>
  <si>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</si>
  <si>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</si>
  <si>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</si>
  <si>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</si>
  <si>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</si>
  <si>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</si>
  <si>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</si>
  <si>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</si>
  <si>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</si>
  <si>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</si>
  <si>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</si>
  <si>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</si>
  <si>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</si>
  <si>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</si>
  <si>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</si>
  <si>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</si>
  <si>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</si>
  <si>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</si>
  <si>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</si>
  <si>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</si>
  <si>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</si>
  <si>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</si>
  <si>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</si>
  <si>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</si>
  <si>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</si>
  <si>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</si>
  <si>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</si>
  <si>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</si>
  <si>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</si>
  <si>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</si>
  <si>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</si>
  <si>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</si>
  <si>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</si>
  <si>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</si>
  <si>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</si>
  <si>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</si>
  <si>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</si>
  <si>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</si>
  <si>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</si>
  <si>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</si>
  <si>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</si>
  <si>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</si>
  <si>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</si>
  <si>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</si>
  <si>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</si>
  <si>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</si>
  <si>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</si>
  <si>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</si>
  <si>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</si>
  <si>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</si>
  <si>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</si>
  <si>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</si>
  <si>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</si>
  <si>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</si>
  <si>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</si>
  <si>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</si>
  <si>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</si>
  <si>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</si>
  <si>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</si>
  <si>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</si>
  <si>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</si>
  <si>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</si>
  <si>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</si>
  <si>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</si>
  <si>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</si>
  <si>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</si>
  <si>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</si>
  <si>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</si>
  <si>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</si>
  <si>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</si>
  <si>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</si>
  <si>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</si>
  <si>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</si>
  <si>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</si>
  <si>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</si>
  <si>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</si>
  <si>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</si>
  <si>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</si>
  <si>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</si>
  <si>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</si>
  <si>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</si>
  <si>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</si>
  <si>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</si>
  <si>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</si>
  <si>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</si>
  <si>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</si>
  <si>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</si>
  <si>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</si>
  <si>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</si>
  <si>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</si>
  <si>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</si>
  <si>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</si>
  <si>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</si>
  <si>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</si>
  <si>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</si>
  <si>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</si>
  <si>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</si>
  <si>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</si>
  <si>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</si>
  <si>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</si>
  <si>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</si>
  <si>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</si>
  <si>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</si>
  <si>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</si>
  <si>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</si>
  <si>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</si>
  <si>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</si>
  <si>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</si>
  <si>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</si>
  <si>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</si>
  <si>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</si>
  <si>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</si>
  <si>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</si>
  <si>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</si>
  <si>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</si>
  <si>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</si>
  <si>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</si>
  <si>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</si>
  <si>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</si>
  <si>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</si>
  <si>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</si>
  <si>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</si>
  <si>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</si>
  <si>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</si>
  <si>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</si>
  <si>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</si>
  <si>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</si>
  <si>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</si>
  <si>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</si>
  <si>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</si>
  <si>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</si>
  <si>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</si>
  <si>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</si>
  <si>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</si>
  <si>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</si>
  <si>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</si>
  <si>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</si>
  <si>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</si>
  <si>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</si>
  <si>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</si>
  <si>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</si>
  <si>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</si>
  <si>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</si>
  <si>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</si>
  <si>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</si>
  <si>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</si>
  <si>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</si>
  <si>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</si>
  <si>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</si>
  <si>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</si>
  <si>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</si>
  <si>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</si>
  <si>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</si>
  <si>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</si>
  <si>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</si>
  <si>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</si>
  <si>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</si>
  <si>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</si>
  <si>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</si>
  <si>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</si>
  <si>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</si>
  <si>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</si>
  <si>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</si>
  <si>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</si>
  <si>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</si>
  <si>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</si>
  <si>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</si>
  <si>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</si>
  <si>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</si>
  <si>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</si>
  <si>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</si>
  <si>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</si>
  <si>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</si>
  <si>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</si>
  <si>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</si>
  <si>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</si>
  <si>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</si>
  <si>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</si>
  <si>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</si>
  <si>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</si>
  <si>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</si>
  <si>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</si>
  <si>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</si>
  <si>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</si>
  <si>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</si>
  <si>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</si>
  <si>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</si>
  <si>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</si>
  <si>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</si>
  <si>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</si>
  <si>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</si>
  <si>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</si>
  <si>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</si>
  <si>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</si>
  <si>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</si>
  <si>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</si>
  <si>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</si>
  <si>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</si>
  <si>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</si>
  <si>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</si>
  <si>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</si>
  <si>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</si>
  <si>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</si>
  <si>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</si>
  <si>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</si>
  <si>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</si>
  <si>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</si>
  <si>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</si>
  <si>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</si>
  <si>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</si>
  <si>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</si>
  <si>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</si>
  <si>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</si>
  <si>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</si>
  <si>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</si>
  <si>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</si>
  <si>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</si>
  <si>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</si>
  <si>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</si>
  <si>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</si>
  <si>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</si>
  <si>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</si>
  <si>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</si>
  <si>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</si>
  <si>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</si>
  <si>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</si>
  <si>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</si>
  <si>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</si>
  <si>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</si>
  <si>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</si>
  <si>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</si>
  <si>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</si>
  <si>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</si>
  <si>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</si>
  <si>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</si>
  <si>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</si>
  <si>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</si>
  <si>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</si>
  <si>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</si>
  <si>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</si>
  <si>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</si>
  <si>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</si>
  <si>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</si>
  <si>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</si>
  <si>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</si>
  <si>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</si>
  <si>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</si>
  <si>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</si>
  <si>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</si>
  <si>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</si>
  <si>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</si>
  <si>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</si>
  <si>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</si>
  <si>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</si>
  <si>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</si>
  <si>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</si>
  <si>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</si>
  <si>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</si>
  <si>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</si>
  <si>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</si>
  <si>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</si>
  <si>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</si>
  <si>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</si>
  <si>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</si>
  <si>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</si>
  <si>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</si>
  <si>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</si>
  <si>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</si>
  <si>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</si>
  <si>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</si>
  <si>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</si>
  <si>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</si>
  <si>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</si>
  <si>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</si>
  <si>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</si>
  <si>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</si>
  <si>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</si>
  <si>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</si>
  <si>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</si>
  <si>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</si>
  <si>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</si>
  <si>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</si>
  <si>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</si>
  <si>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</si>
  <si>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</si>
  <si>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</si>
  <si>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</si>
  <si>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</si>
  <si>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</si>
  <si>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</si>
  <si>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</si>
  <si>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</si>
  <si>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</si>
  <si>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</si>
  <si>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</si>
  <si>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</si>
  <si>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</si>
  <si>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</si>
  <si>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</si>
  <si>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</si>
  <si>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</si>
  <si>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</si>
  <si>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</si>
  <si>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</si>
  <si>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</si>
  <si>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</si>
  <si>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</si>
  <si>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</si>
  <si>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</si>
  <si>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</si>
  <si>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</si>
  <si>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</si>
  <si>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</si>
  <si>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</si>
  <si>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</si>
  <si>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</si>
  <si>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</si>
  <si>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</si>
  <si>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</si>
  <si>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</si>
  <si>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</si>
  <si>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</si>
  <si>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</si>
  <si>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</si>
  <si>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</si>
  <si>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</si>
  <si>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</si>
  <si>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</si>
  <si>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</si>
  <si>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</si>
  <si>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</si>
  <si>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</si>
  <si>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</si>
  <si>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</si>
  <si>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</si>
  <si>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</si>
  <si>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</si>
  <si>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</si>
  <si>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</si>
  <si>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</si>
  <si>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</si>
  <si>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</si>
  <si>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</si>
  <si>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</si>
  <si>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</si>
  <si>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</si>
  <si>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</si>
  <si>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</si>
  <si>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</si>
  <si>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</si>
  <si>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</si>
  <si>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</si>
  <si>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</si>
  <si>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</si>
  <si>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</si>
  <si>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</si>
  <si>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</si>
  <si>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</si>
  <si>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</si>
  <si>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</si>
  <si>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</si>
  <si>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</si>
  <si>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</si>
  <si>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</si>
  <si>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</si>
  <si>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</si>
  <si>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</si>
  <si>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</si>
  <si>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</si>
  <si>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</si>
  <si>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</si>
  <si>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</si>
  <si>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</si>
  <si>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</si>
  <si>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</si>
  <si>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</si>
  <si>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</si>
  <si>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</si>
  <si>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</si>
  <si>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</si>
  <si>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</si>
  <si>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</si>
  <si>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</si>
  <si>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</si>
  <si>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</si>
  <si>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</si>
  <si>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</si>
  <si>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</si>
  <si>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</si>
  <si>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</si>
  <si>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</si>
  <si>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</si>
  <si>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</si>
  <si>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</si>
  <si>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</si>
  <si>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</si>
  <si>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</si>
  <si>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</si>
  <si>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</si>
  <si>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</si>
  <si>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</si>
  <si>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</si>
  <si>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</si>
  <si>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</si>
  <si>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</si>
  <si>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</si>
  <si>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</si>
  <si>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</si>
  <si>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</si>
  <si>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</si>
  <si>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</si>
  <si>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</si>
  <si>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</si>
  <si>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</si>
  <si>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</si>
  <si>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</si>
  <si>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</si>
  <si>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</si>
  <si>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</si>
  <si>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</si>
  <si>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</si>
  <si>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</si>
  <si>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</si>
  <si>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</si>
  <si>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</si>
  <si>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</si>
  <si>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</si>
  <si>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</si>
  <si>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</si>
  <si>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</si>
  <si>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</si>
  <si>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</si>
  <si>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</si>
  <si>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</si>
  <si>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</si>
  <si>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</si>
  <si>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</si>
  <si>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</si>
  <si>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</si>
  <si>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</si>
  <si>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</si>
  <si>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</si>
  <si>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</si>
  <si>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</si>
  <si>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</si>
  <si>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</si>
  <si>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</si>
  <si>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</si>
  <si>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</si>
  <si>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</si>
  <si>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</si>
  <si>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</si>
  <si>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</si>
  <si>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</si>
  <si>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</si>
  <si>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</si>
  <si>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</si>
  <si>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</si>
  <si>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</si>
  <si>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</si>
  <si>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</si>
  <si>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</si>
  <si>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</si>
  <si>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</si>
  <si>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</si>
  <si>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</si>
  <si>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</si>
  <si>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</si>
  <si>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</si>
  <si>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</si>
  <si>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</si>
  <si>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</si>
  <si>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</si>
  <si>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</si>
  <si>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</si>
  <si>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</si>
  <si>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</si>
  <si>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</si>
  <si>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</si>
  <si>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</si>
  <si>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</si>
  <si>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</si>
  <si>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</si>
  <si>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</si>
  <si>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</si>
  <si>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</si>
  <si>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</si>
  <si>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</si>
  <si>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</si>
  <si>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</si>
  <si>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</si>
  <si>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</si>
  <si>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</si>
  <si>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</si>
  <si>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</si>
  <si>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</si>
  <si>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</si>
  <si>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</si>
  <si>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</si>
  <si>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</si>
  <si>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</si>
  <si>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</si>
  <si>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</si>
  <si>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</si>
  <si>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</si>
  <si>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</si>
  <si>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</si>
  <si>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</si>
  <si>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</si>
  <si>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</si>
  <si>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</si>
  <si>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</si>
  <si>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</si>
  <si>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</si>
  <si>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</si>
  <si>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</si>
  <si>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</si>
  <si>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</si>
  <si>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</si>
  <si>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</si>
  <si>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</si>
  <si>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</si>
  <si>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</si>
  <si>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</si>
  <si>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</si>
  <si>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</si>
  <si>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</si>
  <si>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</si>
  <si>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</si>
  <si>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</si>
  <si>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</si>
  <si>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</si>
  <si>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</si>
  <si>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</si>
  <si>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</si>
  <si>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</si>
  <si>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</si>
  <si>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</si>
  <si>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</si>
  <si>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</si>
  <si>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</si>
  <si>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</si>
  <si>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</si>
  <si>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</si>
  <si>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</si>
  <si>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</si>
  <si>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</si>
  <si>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</si>
  <si>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</si>
  <si>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</si>
  <si>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</si>
  <si>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</si>
  <si>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</si>
  <si>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</si>
  <si>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</si>
  <si>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</si>
  <si>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</si>
  <si>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</si>
  <si>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</si>
  <si>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</si>
  <si>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</si>
  <si>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</si>
  <si>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</si>
  <si>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</si>
  <si>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</si>
  <si>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</si>
  <si>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</si>
  <si>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</si>
  <si>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</si>
  <si>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</si>
  <si>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</si>
  <si>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</si>
  <si>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</si>
  <si>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</si>
  <si>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</si>
  <si>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</si>
  <si>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</si>
  <si>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</si>
  <si>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</si>
  <si>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</si>
  <si>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</si>
  <si>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</si>
  <si>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</si>
  <si>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</si>
  <si>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</si>
  <si>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</si>
  <si>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</si>
  <si>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</si>
  <si>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</si>
  <si>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</si>
  <si>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</si>
  <si>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</si>
  <si>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</si>
  <si>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</si>
  <si>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</si>
  <si>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</si>
  <si>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</si>
  <si>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</si>
  <si>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</si>
  <si>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</si>
  <si>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</si>
  <si>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</si>
  <si>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</si>
  <si>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</si>
  <si>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</si>
  <si>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</si>
  <si>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</si>
  <si>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</si>
  <si>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</si>
  <si>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</si>
  <si>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</si>
  <si>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</si>
  <si>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</si>
  <si>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</si>
  <si>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</si>
  <si>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</si>
  <si>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</si>
  <si>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</si>
  <si>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</si>
  <si>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</si>
  <si>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</si>
  <si>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</si>
  <si>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</si>
  <si>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</si>
  <si>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</si>
  <si>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</si>
  <si>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</si>
  <si>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</si>
  <si>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</si>
  <si>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</si>
  <si>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</si>
  <si>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</si>
  <si>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</si>
  <si>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</si>
  <si>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</si>
  <si>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</si>
  <si>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</si>
  <si>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</si>
  <si>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</si>
  <si>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</si>
  <si>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</si>
  <si>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</si>
  <si>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</si>
  <si>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</si>
  <si>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</si>
  <si>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</si>
  <si>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</si>
  <si>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</si>
  <si>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</si>
  <si>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</si>
  <si>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</si>
  <si>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</si>
  <si>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</si>
  <si>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</si>
  <si>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</si>
  <si>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</si>
  <si>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</si>
  <si>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</si>
  <si>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</si>
  <si>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</si>
  <si>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</si>
  <si>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</si>
  <si>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</si>
  <si>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</si>
  <si>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</si>
  <si>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</si>
  <si>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</si>
  <si>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</si>
  <si>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</si>
  <si>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</si>
  <si>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</si>
  <si>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</si>
  <si>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</si>
  <si>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</si>
  <si>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</si>
  <si>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</si>
  <si>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</si>
  <si>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</si>
  <si>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</si>
  <si>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</si>
  <si>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</si>
  <si>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</si>
  <si>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</si>
  <si>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</si>
  <si>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</si>
  <si>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</si>
  <si>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</si>
  <si>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</si>
  <si>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</si>
  <si>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</si>
  <si>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</si>
  <si>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</si>
  <si>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</si>
  <si>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</si>
  <si>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</si>
  <si>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</si>
  <si>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</si>
  <si>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</si>
  <si>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</si>
  <si>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</si>
  <si>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</si>
  <si>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</si>
  <si>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</si>
  <si>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</si>
  <si>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</si>
  <si>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</si>
  <si>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</si>
  <si>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</si>
  <si>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</si>
  <si>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</si>
  <si>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</si>
  <si>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</si>
  <si>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</si>
  <si>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</si>
  <si>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</si>
  <si>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</si>
  <si>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</si>
  <si>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</si>
  <si>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</si>
  <si>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</si>
  <si>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</si>
  <si>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</si>
  <si>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</si>
  <si>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</si>
  <si>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</si>
  <si>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</si>
  <si>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</si>
  <si>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</si>
  <si>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</si>
  <si>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</si>
  <si>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</si>
  <si>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</si>
  <si>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</si>
  <si>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</si>
  <si>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</si>
  <si>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</si>
  <si>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</si>
  <si>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</si>
  <si>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</si>
  <si>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</si>
  <si>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</si>
  <si>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</si>
  <si>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</si>
  <si>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</si>
  <si>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</si>
  <si>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</si>
  <si>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</si>
  <si>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</si>
  <si>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</si>
  <si>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</si>
  <si>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</si>
  <si>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</si>
  <si>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</si>
  <si>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</si>
  <si>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</si>
  <si>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</si>
  <si>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</si>
  <si>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</si>
  <si>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</si>
  <si>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</si>
  <si>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</si>
  <si>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</si>
  <si>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</si>
  <si>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</si>
  <si>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</si>
  <si>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</si>
  <si>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</si>
  <si>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</si>
  <si>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</si>
  <si>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</si>
  <si>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</si>
  <si>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</si>
  <si>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</si>
  <si>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</si>
  <si>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</si>
  <si>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</si>
  <si>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</si>
  <si>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</si>
  <si>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</si>
  <si>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</si>
  <si>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</si>
  <si>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</si>
  <si>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</si>
  <si>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</si>
  <si>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</si>
  <si>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</si>
  <si>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</si>
  <si>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</si>
  <si>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</si>
  <si>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</si>
  <si>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</si>
  <si>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</si>
  <si>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</si>
  <si>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</si>
  <si>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</si>
  <si>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</si>
  <si>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</si>
  <si>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</si>
  <si>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</si>
  <si>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</si>
  <si>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</si>
  <si>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</si>
  <si>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</si>
  <si>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</si>
  <si>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</si>
  <si>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</si>
  <si>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</si>
  <si>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</si>
  <si>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</si>
  <si>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</si>
  <si>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</si>
  <si>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</si>
  <si>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</si>
  <si>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</si>
  <si>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</si>
  <si>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</si>
  <si>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</si>
  <si>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</si>
  <si>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</si>
  <si>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</si>
  <si>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</si>
  <si>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</si>
  <si>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</si>
  <si>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</si>
  <si>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</si>
  <si>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</si>
  <si>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</si>
  <si>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</si>
  <si>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</si>
  <si>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</si>
  <si>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</si>
  <si>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</si>
  <si>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</si>
  <si>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</si>
  <si>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</si>
  <si>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</si>
  <si>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</si>
  <si>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</si>
  <si>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</si>
  <si>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</si>
  <si>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</si>
  <si>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</si>
  <si>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</si>
  <si>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</si>
  <si>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</si>
  <si>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</si>
  <si>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</si>
  <si>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</si>
  <si>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</si>
  <si>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</si>
  <si>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</si>
  <si>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</si>
  <si>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</si>
  <si>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</si>
  <si>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</si>
  <si>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</si>
  <si>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</si>
  <si>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</si>
  <si>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</si>
  <si>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</si>
  <si>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</si>
  <si>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</si>
  <si>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</si>
  <si>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</si>
  <si>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</si>
  <si>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</si>
  <si>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</si>
  <si>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</si>
  <si>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</si>
  <si>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</si>
  <si>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</si>
  <si>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</si>
  <si>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</si>
  <si>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</si>
  <si>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</si>
  <si>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</si>
  <si>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</si>
  <si>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</si>
  <si>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</si>
  <si>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</si>
  <si>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</si>
  <si>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</si>
  <si>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</si>
  <si>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</si>
  <si>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</si>
  <si>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</si>
  <si>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</si>
  <si>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</si>
  <si>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</si>
  <si>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</si>
  <si>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</si>
  <si>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</si>
  <si>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</si>
  <si>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</si>
  <si>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</si>
  <si>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</si>
  <si>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</si>
  <si>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</si>
  <si>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</si>
  <si>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</si>
  <si>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</si>
  <si>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</si>
  <si>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</si>
  <si>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</si>
  <si>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</si>
  <si>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</si>
  <si>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</si>
  <si>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</si>
  <si>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</si>
  <si>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</si>
  <si>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</si>
  <si>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</si>
  <si>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</si>
  <si>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</si>
  <si>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</si>
  <si>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</si>
  <si>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</si>
  <si>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</si>
  <si>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</si>
  <si>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</si>
  <si>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</si>
  <si>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</si>
  <si>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</si>
  <si>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</si>
  <si>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</si>
  <si>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</si>
  <si>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</si>
  <si>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</si>
  <si>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</si>
  <si>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</si>
  <si>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</si>
  <si>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</si>
  <si>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</si>
  <si>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</si>
  <si>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</si>
  <si>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</si>
  <si>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</si>
  <si>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</si>
  <si>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</si>
  <si>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</si>
  <si>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</si>
  <si>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</si>
  <si>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</si>
  <si>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</si>
  <si>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</si>
  <si>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</si>
  <si>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</si>
  <si>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</si>
  <si>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</si>
  <si>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</si>
  <si>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</si>
  <si>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</si>
  <si>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</si>
  <si>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</si>
  <si>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</si>
  <si>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</si>
  <si>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</si>
  <si>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</si>
  <si>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</si>
  <si>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</si>
  <si>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</si>
  <si>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</si>
  <si>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</si>
  <si>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</si>
  <si>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</si>
  <si>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</si>
  <si>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</si>
  <si>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</si>
  <si>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</si>
  <si>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</si>
  <si>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</si>
  <si>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</si>
  <si>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</si>
  <si>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</si>
  <si>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</si>
  <si>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</si>
  <si>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</si>
  <si>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</si>
  <si>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</si>
  <si>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</si>
  <si>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</si>
  <si>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</si>
  <si>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</si>
  <si>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</si>
  <si>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</si>
  <si>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</si>
  <si>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</si>
  <si>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</si>
  <si>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</si>
  <si>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</si>
  <si>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</si>
  <si>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</si>
  <si>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</si>
  <si>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</si>
  <si>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</si>
  <si>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</si>
  <si>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</si>
  <si>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</si>
  <si>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</si>
  <si>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</si>
  <si>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</si>
  <si>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</si>
  <si>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</si>
  <si>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</si>
  <si>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</si>
  <si>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</si>
  <si>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</si>
  <si>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</si>
  <si>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</si>
  <si>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</si>
  <si>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</si>
  <si>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</si>
  <si>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</si>
  <si>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</si>
  <si>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</si>
  <si>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</si>
  <si>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</si>
  <si>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</si>
  <si>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</si>
  <si>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</si>
  <si>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</si>
  <si>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</si>
  <si>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</si>
  <si>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</si>
  <si>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</si>
  <si>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</si>
  <si>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</si>
  <si>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</si>
  <si>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</si>
  <si>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</si>
  <si>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</si>
  <si>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</si>
  <si>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</si>
  <si>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</si>
  <si>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</si>
  <si>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</si>
  <si>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</si>
  <si>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</si>
  <si>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</si>
  <si>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</si>
  <si>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</si>
  <si>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</si>
  <si>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</si>
  <si>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</si>
  <si>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</si>
  <si>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</si>
  <si>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</si>
  <si>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</si>
  <si>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</si>
  <si>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</si>
  <si>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</si>
  <si>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</si>
  <si>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</si>
  <si>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</si>
  <si>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</si>
  <si>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</si>
  <si>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</si>
  <si>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</si>
  <si>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</si>
  <si>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</si>
  <si>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</si>
  <si>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</si>
  <si>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</si>
  <si>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</si>
  <si>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</si>
  <si>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</si>
  <si>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</si>
  <si>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</si>
  <si>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</si>
  <si>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</si>
  <si>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</si>
  <si>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</si>
  <si>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</si>
  <si>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</si>
  <si>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</si>
  <si>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</si>
  <si>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</si>
  <si>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</si>
  <si>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</si>
  <si>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</si>
  <si>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</si>
  <si>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</si>
  <si>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</si>
  <si>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</si>
  <si>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</si>
  <si>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</si>
  <si>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</si>
  <si>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</si>
  <si>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</si>
  <si>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</si>
  <si>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</si>
  <si>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</si>
  <si>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</si>
  <si>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</si>
  <si>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</si>
  <si>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</si>
  <si>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</si>
  <si>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</si>
  <si>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</si>
  <si>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</si>
  <si>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</si>
  <si>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</si>
  <si>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</si>
  <si>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</si>
  <si>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</si>
  <si>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</si>
  <si>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</si>
  <si>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</si>
  <si>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</si>
  <si>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</si>
  <si>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</si>
  <si>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</si>
  <si>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</si>
  <si>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</si>
  <si>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</si>
  <si>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</si>
  <si>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</si>
  <si>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</si>
  <si>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</si>
  <si>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</si>
  <si>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</si>
  <si>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</si>
  <si>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</si>
  <si>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</si>
  <si>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</si>
  <si>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</si>
  <si>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</si>
  <si>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</si>
  <si>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</si>
  <si>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</si>
  <si>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</si>
  <si>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</si>
  <si>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</si>
  <si>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</si>
  <si>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</si>
  <si>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</si>
  <si>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</si>
  <si>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</si>
  <si>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</si>
  <si>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</si>
  <si>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</si>
  <si>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</si>
  <si>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</si>
  <si>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</si>
  <si>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</si>
  <si>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</si>
  <si>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</si>
  <si>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</si>
  <si>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</si>
  <si>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</si>
  <si>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</si>
  <si>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</si>
  <si>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</si>
  <si>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</si>
  <si>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</si>
  <si>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</si>
  <si>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</si>
  <si>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</si>
  <si>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</si>
  <si>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</si>
  <si>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</si>
  <si>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</si>
  <si>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</si>
  <si>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</si>
  <si>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</si>
  <si>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</si>
  <si>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</si>
  <si>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</si>
  <si>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</si>
  <si>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</si>
  <si>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</si>
  <si>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</si>
  <si>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</si>
  <si>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</si>
  <si>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</si>
  <si>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</si>
  <si>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</si>
  <si>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</si>
  <si>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</si>
  <si>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</si>
  <si>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</si>
  <si>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</si>
  <si>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</si>
  <si>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</si>
  <si>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</si>
  <si>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</si>
  <si>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</si>
  <si>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</si>
  <si>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</si>
  <si>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</si>
  <si>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</si>
  <si>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</si>
  <si>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</si>
  <si>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</si>
  <si>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</si>
  <si>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</si>
  <si>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</si>
  <si>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</si>
  <si>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</si>
  <si>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</si>
  <si>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</si>
  <si>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</si>
  <si>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</si>
  <si>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</si>
  <si>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</si>
  <si>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</si>
  <si>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</si>
  <si>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</si>
  <si>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</si>
  <si>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</si>
  <si>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</si>
  <si>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</si>
  <si>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</si>
  <si>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</si>
  <si>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</si>
  <si>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</si>
  <si>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</si>
  <si>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</si>
  <si>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</si>
  <si>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</si>
  <si>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</si>
  <si>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</si>
  <si>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</si>
  <si>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</si>
  <si>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</si>
  <si>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</si>
  <si>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</si>
  <si>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</si>
  <si>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</si>
  <si>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</si>
  <si>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</si>
  <si>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</si>
  <si>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</si>
  <si>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</si>
  <si>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</si>
  <si>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</si>
  <si>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</si>
  <si>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</si>
  <si>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</si>
  <si>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</si>
  <si>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</si>
  <si>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</si>
  <si>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</si>
  <si>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</si>
  <si>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</si>
  <si>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</si>
  <si>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</si>
  <si>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</si>
  <si>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</si>
  <si>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</si>
  <si>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</si>
  <si>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</si>
  <si>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</si>
  <si>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</si>
  <si>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</si>
  <si>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</si>
  <si>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</si>
  <si>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</si>
  <si>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</si>
  <si>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</si>
  <si>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</si>
  <si>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</si>
  <si>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</si>
  <si>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</si>
  <si>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</si>
  <si>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</si>
  <si>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</si>
  <si>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</si>
  <si>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</si>
  <si>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</si>
  <si>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</si>
  <si>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</si>
  <si>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</si>
  <si>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</si>
  <si>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</si>
  <si>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</si>
  <si>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</si>
  <si>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</si>
  <si>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</si>
  <si>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</si>
  <si>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</si>
  <si>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</si>
  <si>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</si>
  <si>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</si>
  <si>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</si>
  <si>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</si>
  <si>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</si>
  <si>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</si>
  <si>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</si>
  <si>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</si>
  <si>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</si>
  <si>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</si>
  <si>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</si>
  <si>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</si>
  <si>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</si>
  <si>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</si>
  <si>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</si>
  <si>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</si>
  <si>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</si>
  <si>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</si>
  <si>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</si>
  <si>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</si>
  <si>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</si>
  <si>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</si>
  <si>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</si>
  <si>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</si>
  <si>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</si>
  <si>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</si>
  <si>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</si>
  <si>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</si>
  <si>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</si>
  <si>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</si>
  <si>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</si>
  <si>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</si>
  <si>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</si>
  <si>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</si>
  <si>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</si>
  <si>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</si>
  <si>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</si>
  <si>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</si>
  <si>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</si>
  <si>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</si>
  <si>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</si>
  <si>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</si>
  <si>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</si>
  <si>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</si>
  <si>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</si>
  <si>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</si>
  <si>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</si>
  <si>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</si>
  <si>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</si>
  <si>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</si>
  <si>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</si>
  <si>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</si>
  <si>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</si>
  <si>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</si>
  <si>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</si>
  <si>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</si>
  <si>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</si>
  <si>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</si>
  <si>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</si>
  <si>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</si>
  <si>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</si>
  <si>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</si>
  <si>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</si>
  <si>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</si>
  <si>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</si>
  <si>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</si>
  <si>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</si>
  <si>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</si>
  <si>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</si>
  <si>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</si>
  <si>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</si>
  <si>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</si>
  <si>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</si>
  <si>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</si>
  <si>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</si>
  <si>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</si>
  <si>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</si>
  <si>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</si>
  <si>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</si>
  <si>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</si>
  <si>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</si>
  <si>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</si>
  <si>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</si>
  <si>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</si>
  <si>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</si>
  <si>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</si>
  <si>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</si>
  <si>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</si>
  <si>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</si>
  <si>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</si>
  <si>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</si>
  <si>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</si>
  <si>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</si>
  <si>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</si>
  <si>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</si>
  <si>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</si>
  <si>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</si>
  <si>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</si>
  <si>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</si>
  <si>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</si>
  <si>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</si>
  <si>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</si>
  <si>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</si>
  <si>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</si>
  <si>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</si>
  <si>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</si>
  <si>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</si>
  <si>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</si>
  <si>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</si>
  <si>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</si>
  <si>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</si>
  <si>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</si>
  <si>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</si>
  <si>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</si>
  <si>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</si>
  <si>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</si>
  <si>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</si>
  <si>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</si>
  <si>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</si>
  <si>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</si>
  <si>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</si>
  <si>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</si>
  <si>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</si>
  <si>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</si>
  <si>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</si>
  <si>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</si>
  <si>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</si>
  <si>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</si>
  <si>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</si>
  <si>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</si>
  <si>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</si>
  <si>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</si>
  <si>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</si>
  <si>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</si>
  <si>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</si>
  <si>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</si>
  <si>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</si>
  <si>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</si>
  <si>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</si>
  <si>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</si>
  <si>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</si>
  <si>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</si>
  <si>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</si>
  <si>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</si>
  <si>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</si>
  <si>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</si>
  <si>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</si>
  <si>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</si>
  <si>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</si>
  <si>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</si>
  <si>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</si>
  <si>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</si>
  <si>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</si>
  <si>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</si>
  <si>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</si>
  <si>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</si>
  <si>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</si>
  <si>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</si>
  <si>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</si>
  <si>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</si>
  <si>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</si>
  <si>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</si>
  <si>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</si>
  <si>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</si>
  <si>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</si>
  <si>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</si>
  <si>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</si>
  <si>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</si>
  <si>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</si>
  <si>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</si>
  <si>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</si>
  <si>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</si>
  <si>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</si>
  <si>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</si>
  <si>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</si>
  <si>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</si>
  <si>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</si>
  <si>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</si>
  <si>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</si>
  <si>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</si>
  <si>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</si>
  <si>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</si>
  <si>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</si>
  <si>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</si>
  <si>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</si>
  <si>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</si>
  <si>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</si>
  <si>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</si>
  <si>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</si>
  <si>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</si>
  <si>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</si>
  <si>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</si>
  <si>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</si>
  <si>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</si>
  <si>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</si>
  <si>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</si>
  <si>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</si>
  <si>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</si>
  <si>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</si>
  <si>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</si>
  <si>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</si>
  <si>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</si>
  <si>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</si>
  <si>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</si>
  <si>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</si>
  <si>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</si>
  <si>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</si>
  <si>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</si>
  <si>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</si>
  <si>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</si>
  <si>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</si>
  <si>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</si>
  <si>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</si>
  <si>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</si>
  <si>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</si>
  <si>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</si>
  <si>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</si>
  <si>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</si>
  <si>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</si>
  <si>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</si>
  <si>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</si>
  <si>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</si>
  <si>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</si>
  <si>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</si>
  <si>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</si>
  <si>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</si>
  <si>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</si>
  <si>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</si>
  <si>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</si>
  <si>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</si>
  <si>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</si>
  <si>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</si>
  <si>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</si>
  <si>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</si>
  <si>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</si>
  <si>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</si>
  <si>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</si>
  <si>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</si>
  <si>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</si>
  <si>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</si>
  <si>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</si>
  <si>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</si>
  <si>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</si>
  <si>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</si>
  <si>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</si>
  <si>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</si>
  <si>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</si>
  <si>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</si>
  <si>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</si>
  <si>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</si>
  <si>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</si>
  <si>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</si>
  <si>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</si>
  <si>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</si>
  <si>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</si>
  <si>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</si>
  <si>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</si>
  <si>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</si>
  <si>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</si>
  <si>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</si>
  <si>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</si>
  <si>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</si>
  <si>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</si>
  <si>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</si>
  <si>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</si>
  <si>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</si>
  <si>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</si>
  <si>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</si>
  <si>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</si>
  <si>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</si>
  <si>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</si>
  <si>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</si>
  <si>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</si>
  <si>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</si>
  <si>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</si>
  <si>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</si>
  <si>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</si>
  <si>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</si>
  <si>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</si>
  <si>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</si>
  <si>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</si>
  <si>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</si>
  <si>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</si>
  <si>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</si>
  <si>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</si>
  <si>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</si>
  <si>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</si>
  <si>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</si>
  <si>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</si>
  <si>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</si>
  <si>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</si>
  <si>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</si>
  <si>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</si>
  <si>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</si>
  <si>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</si>
  <si>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</si>
  <si>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</si>
  <si>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</si>
  <si>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</si>
  <si>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</si>
  <si>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</si>
  <si>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</si>
  <si>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</si>
  <si>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</si>
  <si>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</si>
  <si>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</si>
  <si>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</si>
  <si>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</si>
  <si>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</si>
  <si>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</si>
  <si>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</si>
  <si>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</si>
  <si>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</si>
  <si>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</si>
  <si>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</si>
  <si>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</si>
  <si>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</si>
  <si>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</si>
  <si>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</si>
  <si>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</si>
  <si>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</si>
  <si>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</si>
  <si>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</si>
  <si>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</si>
  <si>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</si>
  <si>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</si>
  <si>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</si>
  <si>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</si>
  <si>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</si>
  <si>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</si>
  <si>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</si>
  <si>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</si>
  <si>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</si>
  <si>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</si>
  <si>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</si>
  <si>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</si>
  <si>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</si>
  <si>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</si>
  <si>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</si>
  <si>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</si>
  <si>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</si>
  <si>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</si>
  <si>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</si>
  <si>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</si>
  <si>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</si>
  <si>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</si>
  <si>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</si>
  <si>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</si>
  <si>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</si>
  <si>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</si>
  <si>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</si>
  <si>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</si>
  <si>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</si>
  <si>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</si>
  <si>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</si>
  <si>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</si>
  <si>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</si>
  <si>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</si>
  <si>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</si>
  <si>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</si>
  <si>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</si>
  <si>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</si>
  <si>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</si>
  <si>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</si>
  <si>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</si>
  <si>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</si>
  <si>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</si>
  <si>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</si>
  <si>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</si>
  <si>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</si>
  <si>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</si>
  <si>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</si>
  <si>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</si>
  <si>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</si>
  <si>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</si>
  <si>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</si>
  <si>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</si>
  <si>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</si>
  <si>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</si>
  <si>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</si>
  <si>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</si>
  <si>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</si>
  <si>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</si>
  <si>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</si>
  <si>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</si>
  <si>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</si>
  <si>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</si>
  <si>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</si>
  <si>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</si>
  <si>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</si>
  <si>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</si>
  <si>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</si>
  <si>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</si>
  <si>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</si>
  <si>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</si>
  <si>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</si>
  <si>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</si>
  <si>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</si>
  <si>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</si>
  <si>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</si>
  <si>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</si>
  <si>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</si>
  <si>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</si>
  <si>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</si>
  <si>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</si>
  <si>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</si>
  <si>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</si>
  <si>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</si>
  <si>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</si>
  <si>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</si>
  <si>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</si>
  <si>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</si>
  <si>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</si>
  <si>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</si>
  <si>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</si>
  <si>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</si>
  <si>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</si>
  <si>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</si>
  <si>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</si>
  <si>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</si>
  <si>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</si>
  <si>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</si>
  <si>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</si>
  <si>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</si>
  <si>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</si>
  <si>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</si>
  <si>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</si>
  <si>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</si>
  <si>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</si>
  <si>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</si>
  <si>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</si>
  <si>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</si>
  <si>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</si>
  <si>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</si>
  <si>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</si>
  <si>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</si>
  <si>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</si>
  <si>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</si>
  <si>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</si>
  <si>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</si>
  <si>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</si>
  <si>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</si>
  <si>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</si>
  <si>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</si>
  <si>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</si>
  <si>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</si>
  <si>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</si>
  <si>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</si>
  <si>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</si>
  <si>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</si>
  <si>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</si>
  <si>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</si>
  <si>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</si>
  <si>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</si>
  <si>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</si>
  <si>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</si>
  <si>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</si>
  <si>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</si>
  <si>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</si>
  <si>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</si>
  <si>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</si>
  <si>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</si>
  <si>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</si>
  <si>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</si>
  <si>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</si>
  <si>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</si>
  <si>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</si>
  <si>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</si>
  <si>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</si>
  <si>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</si>
  <si>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</si>
  <si>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</si>
  <si>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</si>
  <si>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</si>
  <si>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</si>
  <si>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</si>
  <si>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</si>
  <si>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</si>
  <si>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</si>
  <si>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</si>
  <si>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</si>
  <si>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</si>
  <si>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</si>
  <si>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</si>
  <si>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</si>
  <si>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</si>
  <si>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</si>
  <si>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</si>
  <si>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</si>
  <si>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</si>
  <si>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</si>
  <si>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</si>
  <si>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</si>
  <si>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</si>
  <si>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</si>
  <si>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</si>
  <si>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</si>
  <si>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</si>
  <si>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</si>
  <si>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</si>
  <si>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</si>
  <si>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</si>
  <si>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</si>
  <si>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</si>
  <si>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</si>
  <si>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</si>
  <si>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</si>
  <si>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</si>
  <si>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</si>
  <si>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</si>
  <si>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</si>
  <si>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</si>
  <si>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</si>
  <si>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</si>
  <si>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</si>
  <si>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</si>
  <si>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</si>
  <si>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</si>
  <si>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</si>
  <si>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</si>
  <si>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</si>
  <si>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</si>
  <si>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</si>
  <si>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</si>
  <si>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</si>
  <si>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</si>
  <si>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</si>
  <si>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</si>
  <si>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</si>
  <si>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</si>
  <si>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</si>
  <si>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</si>
  <si>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</si>
  <si>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</si>
  <si>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</si>
  <si>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</si>
  <si>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</si>
  <si>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</si>
  <si>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</si>
  <si>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</si>
  <si>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</si>
  <si>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</si>
  <si>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</si>
  <si>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</si>
  <si>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</si>
  <si>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</si>
  <si>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</si>
  <si>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</si>
  <si>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</si>
  <si>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</si>
  <si>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</si>
  <si>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</si>
  <si>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</si>
  <si>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</si>
  <si>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</si>
  <si>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</si>
  <si>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</si>
  <si>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</si>
  <si>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</si>
  <si>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</si>
  <si>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</si>
  <si>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</si>
  <si>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</si>
  <si>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</si>
  <si>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</si>
  <si>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</si>
  <si>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</si>
  <si>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</si>
  <si>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</si>
  <si>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</si>
  <si>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</si>
  <si>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</si>
  <si>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</si>
  <si>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</si>
  <si>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</si>
  <si>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</si>
  <si>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</si>
  <si>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</si>
  <si>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</si>
  <si>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</si>
  <si>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</si>
  <si>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</si>
  <si>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</si>
  <si>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</si>
  <si>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</si>
  <si>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</si>
  <si>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</si>
  <si>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</si>
  <si>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</si>
  <si>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</si>
  <si>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</si>
  <si>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</si>
  <si>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</si>
  <si>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</si>
  <si>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</si>
  <si>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</si>
  <si>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</si>
  <si>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</si>
  <si>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</si>
  <si>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</si>
  <si>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</si>
  <si>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</si>
  <si>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</si>
  <si>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</si>
  <si>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</si>
  <si>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</si>
  <si>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</si>
  <si>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</si>
  <si>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</si>
  <si>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</si>
  <si>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</si>
  <si>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</si>
  <si>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</si>
  <si>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</si>
  <si>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</si>
  <si>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</si>
  <si>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</si>
  <si>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</si>
  <si>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</si>
  <si>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</si>
  <si>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</si>
  <si>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</si>
  <si>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</si>
  <si>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</si>
  <si>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</si>
  <si>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</si>
  <si>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</si>
  <si>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</si>
  <si>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</si>
  <si>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</si>
  <si>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</si>
  <si>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</si>
  <si>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</si>
  <si>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</si>
  <si>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</si>
  <si>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</si>
  <si>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</si>
  <si>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</si>
  <si>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</si>
  <si>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</si>
  <si>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</si>
  <si>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</si>
  <si>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</si>
  <si>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</si>
  <si>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</si>
  <si>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</si>
  <si>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</si>
  <si>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</si>
  <si>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</si>
  <si>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</si>
  <si>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</si>
  <si>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</si>
  <si>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</si>
  <si>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</si>
  <si>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</si>
  <si>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</si>
  <si>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</si>
  <si>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</si>
  <si>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</si>
  <si>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</si>
  <si>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</si>
  <si>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</si>
  <si>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</si>
  <si>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</si>
  <si>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</si>
  <si>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</si>
  <si>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</si>
  <si>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</si>
  <si>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</si>
  <si>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</si>
  <si>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</si>
  <si>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</si>
  <si>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</si>
  <si>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</si>
  <si>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</si>
  <si>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</si>
  <si>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</si>
  <si>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</si>
  <si>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</si>
  <si>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</si>
  <si>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</si>
  <si>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</si>
  <si>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</si>
  <si>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</si>
  <si>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</si>
  <si>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</si>
  <si>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</si>
  <si>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</si>
  <si>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</si>
  <si>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</si>
  <si>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</si>
  <si>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</si>
  <si>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</si>
  <si>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</si>
  <si>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</si>
  <si>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</si>
  <si>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</si>
  <si>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</si>
  <si>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</si>
  <si>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</si>
  <si>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</si>
  <si>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</si>
  <si>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</si>
  <si>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</si>
  <si>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</si>
  <si>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</si>
  <si>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</si>
  <si>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</si>
  <si>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</si>
  <si>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</si>
  <si>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</si>
  <si>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</si>
  <si>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</si>
  <si>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</si>
  <si>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</si>
  <si>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</si>
  <si>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</si>
  <si>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</si>
  <si>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</si>
  <si>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</si>
  <si>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</si>
  <si>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</si>
  <si>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</si>
  <si>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</si>
  <si>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</si>
  <si>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</si>
  <si>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</si>
  <si>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</si>
  <si>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</si>
  <si>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</si>
  <si>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</si>
  <si>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</si>
  <si>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</si>
  <si>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</si>
  <si>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</si>
  <si>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</si>
  <si>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</si>
  <si>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</si>
  <si>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</si>
  <si>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</si>
  <si>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</si>
  <si>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</si>
  <si>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</si>
  <si>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</si>
  <si>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</si>
  <si>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</si>
  <si>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</si>
  <si>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</si>
  <si>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</si>
  <si>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</si>
  <si>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</si>
  <si>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</si>
  <si>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</si>
  <si>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</si>
  <si>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</si>
  <si>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</si>
  <si>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</si>
  <si>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</si>
  <si>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</si>
  <si>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</si>
  <si>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</si>
  <si>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</si>
  <si>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</si>
  <si>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</si>
  <si>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</si>
  <si>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</si>
  <si>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</si>
  <si>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</si>
  <si>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</si>
  <si>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</si>
  <si>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</si>
  <si>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</si>
  <si>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</si>
  <si>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</si>
  <si>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</si>
  <si>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</si>
  <si>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</si>
  <si>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</si>
  <si>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</si>
  <si>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</si>
  <si>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</si>
  <si>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</si>
  <si>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</si>
  <si>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</si>
  <si>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</si>
  <si>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</si>
  <si>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</si>
  <si>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</si>
  <si>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</si>
  <si>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</si>
  <si>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</si>
  <si>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</si>
  <si>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</si>
  <si>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</si>
  <si>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</si>
  <si>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</si>
  <si>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</si>
  <si>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</si>
  <si>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</si>
  <si>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</si>
  <si>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</si>
  <si>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</si>
  <si>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</si>
  <si>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</si>
  <si>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</si>
  <si>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</si>
  <si>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</si>
  <si>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</si>
  <si>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</si>
  <si>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</si>
  <si>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</si>
  <si>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</si>
  <si>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</si>
  <si>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</si>
  <si>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</si>
  <si>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</si>
  <si>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</si>
  <si>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</si>
  <si>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</si>
  <si>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</si>
  <si>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</si>
  <si>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</si>
  <si>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</si>
  <si>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</si>
  <si>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</si>
  <si>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</si>
  <si>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</si>
  <si>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</si>
  <si>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</si>
  <si>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</si>
  <si>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</si>
  <si>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</si>
  <si>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</si>
  <si>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</si>
  <si>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</si>
  <si>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</si>
  <si>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</si>
  <si>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</si>
  <si>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</si>
  <si>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</si>
  <si>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</si>
  <si>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</si>
  <si>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</si>
  <si>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</si>
  <si>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</si>
  <si>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</si>
  <si>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</si>
  <si>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</si>
  <si>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</si>
  <si>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</si>
  <si>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</si>
  <si>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</si>
  <si>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</si>
  <si>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</si>
  <si>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</si>
  <si>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</si>
  <si>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</si>
  <si>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</si>
  <si>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</si>
  <si>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</si>
  <si>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</si>
  <si>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</si>
  <si>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</si>
  <si>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</si>
  <si>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</si>
  <si>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</si>
  <si>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</si>
  <si>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</si>
  <si>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</si>
  <si>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</si>
  <si>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</si>
  <si>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</si>
  <si>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</si>
  <si>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</si>
  <si>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</si>
  <si>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</si>
  <si>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</si>
  <si>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</si>
  <si>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</si>
  <si>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</si>
  <si>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</si>
  <si>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</si>
  <si>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</si>
  <si>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</si>
  <si>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</si>
  <si>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</si>
  <si>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</si>
  <si>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</si>
  <si>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</si>
  <si>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</si>
  <si>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</si>
  <si>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</si>
  <si>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</si>
  <si>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</si>
  <si>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</si>
  <si>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</si>
  <si>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</si>
  <si>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</si>
  <si>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</si>
  <si>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</si>
  <si>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</si>
  <si>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</si>
  <si>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</si>
  <si>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</si>
  <si>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</si>
  <si>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</si>
  <si>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</si>
  <si>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</si>
  <si>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</si>
  <si>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</si>
  <si>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</si>
  <si>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</si>
  <si>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</si>
  <si>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</si>
  <si>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</si>
  <si>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</si>
  <si>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</si>
  <si>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</si>
  <si>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</si>
  <si>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</si>
  <si>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</si>
  <si>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</si>
  <si>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</si>
  <si>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</si>
  <si>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</si>
  <si>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</si>
  <si>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</si>
  <si>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</si>
  <si>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</si>
  <si>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</si>
  <si>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</si>
  <si>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</si>
  <si>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</si>
  <si>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</si>
  <si>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</si>
  <si>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</si>
  <si>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</si>
  <si>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</si>
  <si>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</si>
  <si>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</si>
  <si>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</si>
  <si>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</si>
  <si>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</si>
  <si>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</si>
  <si>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</si>
  <si>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</si>
  <si>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</si>
  <si>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</si>
  <si>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</si>
  <si>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</si>
  <si>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</si>
  <si>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</si>
  <si>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</si>
  <si>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</si>
  <si>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</si>
  <si>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</si>
  <si>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</si>
  <si>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</si>
  <si>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</si>
  <si>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</si>
  <si>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</si>
  <si>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</si>
  <si>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</si>
  <si>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</si>
  <si>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</si>
  <si>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</si>
  <si>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</si>
  <si>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</si>
  <si>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</si>
  <si>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</si>
  <si>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</si>
  <si>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</si>
  <si>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</si>
  <si>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</si>
  <si>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</si>
  <si>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</si>
  <si>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</si>
  <si>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</si>
  <si>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</si>
  <si>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</si>
  <si>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</si>
  <si>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</si>
  <si>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</si>
  <si>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</si>
  <si>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</si>
  <si>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</si>
  <si>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</si>
  <si>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</si>
  <si>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</si>
  <si>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</si>
  <si>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</si>
  <si>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</si>
  <si>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</si>
  <si>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</si>
  <si>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</si>
  <si>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</si>
  <si>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</si>
  <si>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</si>
  <si>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</si>
  <si>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</si>
  <si>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</si>
  <si>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</si>
  <si>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</si>
  <si>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</si>
  <si>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</si>
  <si>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</si>
  <si>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</si>
  <si>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</si>
  <si>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</si>
  <si>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</si>
  <si>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</si>
  <si>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</si>
  <si>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</si>
  <si>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</si>
  <si>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</si>
  <si>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</si>
  <si>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</si>
  <si>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</si>
  <si>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</si>
  <si>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</si>
  <si>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</si>
  <si>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</si>
  <si>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</si>
  <si>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</si>
  <si>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</si>
  <si>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</si>
  <si>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</si>
  <si>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</si>
  <si>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</si>
  <si>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</si>
  <si>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</si>
  <si>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</si>
  <si>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</si>
  <si>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</si>
  <si>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</si>
  <si>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</si>
  <si>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</si>
  <si>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</si>
  <si>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</si>
  <si>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</si>
  <si>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</si>
  <si>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</si>
  <si>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</si>
  <si>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</si>
  <si>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</si>
  <si>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</si>
  <si>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</si>
  <si>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</si>
  <si>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</si>
  <si>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</si>
  <si>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</si>
  <si>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</si>
  <si>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</si>
  <si>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</si>
  <si>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</si>
  <si>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</si>
  <si>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</si>
  <si>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</si>
  <si>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</si>
  <si>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</si>
  <si>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</si>
  <si>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</si>
  <si>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</si>
  <si>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</si>
  <si>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</si>
  <si>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</si>
  <si>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</si>
  <si>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</si>
  <si>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</si>
  <si>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</si>
  <si>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</si>
  <si>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</si>
  <si>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</si>
  <si>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</si>
  <si>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</si>
  <si>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</si>
  <si>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</si>
  <si>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</si>
  <si>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</si>
  <si>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</si>
  <si>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</si>
  <si>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</si>
  <si>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</si>
  <si>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</si>
  <si>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</si>
  <si>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</si>
  <si>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</si>
  <si>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</si>
  <si>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</si>
  <si>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</si>
  <si>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</si>
  <si>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</si>
  <si>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</si>
  <si>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</si>
  <si>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</si>
  <si>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</si>
  <si>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</si>
  <si>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</si>
  <si>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</si>
  <si>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</si>
  <si>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</si>
  <si>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</si>
  <si>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</si>
  <si>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</si>
  <si>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</si>
  <si>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</si>
  <si>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</si>
  <si>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</si>
  <si>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</si>
  <si>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</si>
  <si>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</si>
  <si>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</si>
  <si>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</si>
  <si>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</si>
  <si>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</si>
  <si>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</si>
  <si>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</si>
  <si>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</si>
  <si>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</si>
  <si>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</si>
  <si>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</si>
  <si>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</si>
  <si>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</si>
  <si>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</si>
  <si>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</si>
  <si>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</si>
  <si>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</si>
  <si>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</si>
  <si>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</si>
  <si>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</si>
  <si>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</si>
  <si>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</si>
  <si>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</si>
  <si>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</si>
  <si>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</si>
  <si>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</si>
  <si>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</si>
  <si>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</si>
  <si>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</si>
  <si>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</si>
  <si>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</si>
  <si>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</si>
  <si>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</si>
  <si>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</si>
  <si>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</si>
  <si>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</si>
  <si>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</si>
  <si>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</si>
  <si>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</si>
  <si>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</si>
  <si>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</si>
  <si>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</si>
  <si>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</si>
  <si>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</si>
  <si>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</si>
  <si>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</si>
  <si>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</si>
  <si>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</si>
  <si>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</si>
  <si>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</si>
  <si>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</si>
  <si>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</si>
  <si>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</si>
  <si>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</si>
  <si>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</si>
  <si>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</si>
  <si>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</si>
  <si>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</si>
  <si>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</si>
  <si>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</si>
  <si>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</si>
  <si>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</si>
  <si>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</si>
  <si>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</si>
  <si>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</si>
  <si>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</si>
  <si>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</si>
  <si>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</si>
  <si>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</si>
  <si>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</si>
  <si>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</si>
  <si>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</si>
  <si>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</si>
  <si>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</si>
  <si>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</si>
  <si>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</si>
  <si>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</si>
  <si>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</si>
  <si>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</si>
  <si>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</si>
  <si>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</si>
  <si>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</si>
  <si>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</si>
  <si>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</si>
  <si>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</si>
  <si>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</si>
  <si>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</si>
  <si>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</si>
  <si>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</si>
  <si>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</si>
  <si>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</si>
  <si>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</si>
  <si>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</si>
  <si>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</si>
  <si>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</si>
  <si>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</si>
  <si>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</si>
  <si>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</si>
  <si>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</si>
  <si>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</si>
  <si>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</si>
  <si>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</si>
  <si>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</si>
  <si>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</si>
  <si>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</si>
  <si>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</si>
  <si>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</si>
  <si>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</si>
  <si>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</si>
  <si>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</si>
  <si>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</si>
  <si>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</si>
  <si>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</si>
  <si>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</si>
  <si>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</si>
  <si>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</si>
  <si>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</si>
  <si>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</si>
  <si>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</si>
  <si>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</si>
  <si>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</si>
  <si>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</si>
  <si>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</si>
  <si>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</si>
  <si>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</si>
  <si>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</si>
  <si>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</si>
  <si>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</si>
  <si>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</si>
  <si>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</si>
  <si>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</si>
  <si>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</si>
  <si>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</si>
  <si>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</si>
  <si>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</si>
  <si>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</si>
  <si>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</si>
  <si>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</si>
  <si>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</si>
  <si>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</si>
  <si>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</si>
  <si>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</si>
  <si>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</si>
  <si>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</si>
  <si>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</si>
  <si>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</si>
  <si>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</si>
  <si>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</si>
  <si>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</si>
  <si>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</si>
  <si>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</si>
  <si>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</si>
  <si>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</si>
  <si>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</si>
  <si>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</si>
  <si>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</si>
  <si>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</si>
  <si>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</si>
  <si>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</si>
  <si>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</si>
  <si>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</si>
  <si>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</si>
  <si>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</si>
  <si>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</si>
  <si>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</si>
  <si>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</si>
  <si>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</si>
  <si>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</si>
  <si>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</si>
  <si>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</si>
  <si>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</si>
  <si>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</si>
  <si>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</si>
  <si>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</si>
  <si>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</si>
  <si>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</si>
  <si>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</si>
  <si>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</si>
  <si>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</si>
  <si>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</si>
  <si>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</si>
  <si>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</si>
  <si>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</si>
  <si>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</si>
  <si>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</si>
  <si>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</si>
  <si>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</si>
  <si>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</si>
  <si>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</si>
  <si>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</si>
  <si>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</si>
  <si>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</si>
  <si>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</si>
  <si>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</si>
  <si>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</si>
  <si>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</si>
  <si>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</si>
  <si>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</si>
  <si>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</si>
  <si>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</si>
  <si>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</si>
  <si>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</si>
  <si>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</si>
  <si>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</si>
  <si>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</si>
  <si>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</si>
  <si>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</si>
  <si>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</si>
  <si>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</si>
  <si>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</si>
  <si>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</si>
  <si>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</si>
  <si>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</si>
  <si>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</si>
  <si>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</si>
  <si>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</si>
  <si>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</si>
  <si>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</si>
  <si>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</si>
  <si>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</si>
  <si>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</si>
  <si>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</si>
  <si>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</si>
  <si>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</si>
  <si>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</si>
  <si>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</si>
  <si>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</si>
  <si>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</si>
  <si>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</si>
  <si>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</si>
  <si>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</si>
  <si>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</si>
  <si>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</si>
  <si>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</si>
  <si>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</si>
  <si>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</si>
  <si>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</si>
  <si>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</si>
  <si>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</si>
  <si>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</si>
  <si>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</si>
  <si>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</si>
  <si>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</si>
  <si>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</si>
  <si>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</si>
  <si>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</si>
  <si>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</si>
  <si>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</si>
  <si>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</si>
  <si>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</si>
  <si>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</si>
  <si>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</si>
  <si>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</si>
  <si>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</si>
  <si>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</si>
  <si>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</si>
  <si>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</si>
  <si>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</si>
  <si>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</si>
  <si>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</si>
  <si>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</si>
  <si>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</si>
  <si>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</si>
  <si>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</si>
  <si>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</si>
  <si>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</si>
  <si>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</si>
  <si>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</si>
  <si>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</si>
  <si>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</si>
  <si>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</si>
  <si>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</si>
  <si>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</si>
  <si>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</si>
  <si>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</si>
  <si>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</si>
  <si>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</si>
  <si>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</si>
  <si>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</si>
  <si>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</si>
  <si>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</si>
  <si>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</si>
  <si>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</si>
  <si>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</si>
  <si>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</si>
  <si>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</si>
  <si>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</si>
  <si>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</si>
  <si>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</si>
  <si>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</si>
  <si>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</si>
  <si>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</si>
  <si>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</si>
  <si>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</si>
  <si>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</si>
  <si>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</si>
  <si>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</si>
  <si>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</si>
  <si>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</si>
  <si>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</si>
  <si>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</si>
  <si>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</si>
  <si>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</si>
  <si>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</si>
  <si>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</si>
  <si>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</si>
  <si>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</si>
  <si>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</si>
  <si>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</si>
  <si>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</si>
  <si>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</si>
  <si>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</si>
  <si>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</si>
  <si>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</si>
  <si>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</si>
  <si>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</si>
  <si>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</si>
  <si>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</si>
  <si>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</si>
  <si>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</si>
  <si>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</si>
  <si>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</si>
  <si>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</si>
  <si>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</si>
  <si>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</si>
  <si>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</si>
  <si>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</si>
  <si>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</si>
  <si>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</si>
  <si>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</si>
  <si>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</si>
  <si>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</si>
  <si>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</si>
  <si>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</si>
  <si>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</si>
  <si>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</si>
  <si>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</si>
  <si>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</si>
  <si>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</si>
  <si>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</si>
  <si>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</si>
  <si>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</si>
  <si>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</si>
  <si>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</si>
  <si>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</si>
  <si>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</si>
  <si>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</si>
  <si>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</si>
  <si>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</si>
  <si>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</si>
  <si>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</si>
  <si>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</si>
  <si>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</si>
  <si>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</si>
  <si>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</si>
  <si>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</si>
  <si>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</si>
  <si>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</si>
  <si>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</si>
  <si>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</si>
  <si>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</si>
  <si>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</si>
  <si>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</si>
  <si>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</si>
  <si>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</si>
  <si>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</si>
  <si>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</si>
  <si>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</si>
  <si>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</si>
  <si>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</si>
  <si>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</si>
  <si>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</si>
  <si>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</si>
  <si>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</si>
  <si>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</si>
  <si>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</si>
  <si>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</si>
  <si>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</si>
  <si>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</si>
  <si>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</si>
  <si>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</si>
  <si>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</si>
  <si>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</si>
  <si>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</si>
  <si>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</si>
  <si>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</si>
  <si>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</si>
  <si>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</si>
  <si>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</si>
  <si>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</si>
  <si>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</si>
  <si>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</si>
  <si>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</si>
  <si>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</si>
  <si>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</si>
  <si>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</si>
  <si>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</si>
  <si>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</si>
  <si>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</si>
  <si>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</si>
  <si>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</si>
  <si>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</si>
  <si>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</si>
  <si>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</si>
  <si>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</si>
  <si>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</si>
  <si>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</si>
  <si>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</si>
  <si>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</si>
  <si>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</si>
  <si>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</si>
  <si>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</si>
  <si>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</si>
  <si>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</si>
  <si>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</si>
  <si>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</si>
  <si>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</si>
  <si>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</si>
  <si>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</si>
  <si>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</si>
  <si>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</si>
  <si>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</si>
  <si>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</si>
  <si>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</si>
  <si>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</si>
  <si>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</si>
  <si>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</si>
  <si>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</si>
  <si>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</si>
  <si>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</si>
  <si>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</si>
  <si>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</si>
  <si>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</si>
  <si>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</si>
  <si>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</si>
  <si>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</si>
  <si>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</si>
  <si>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</si>
  <si>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</si>
  <si>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</si>
  <si>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</si>
  <si>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</si>
  <si>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</si>
  <si>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</si>
  <si>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</si>
  <si>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</si>
  <si>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</si>
  <si>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</si>
  <si>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</si>
  <si>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</si>
  <si>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</si>
  <si>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</si>
  <si>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</si>
  <si>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</si>
  <si>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</si>
  <si>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</si>
  <si>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</si>
  <si>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</si>
  <si>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</si>
  <si>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</si>
  <si>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</si>
  <si>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</si>
  <si>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</si>
  <si>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</si>
  <si>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</si>
  <si>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</si>
  <si>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</si>
  <si>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</si>
  <si>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</si>
  <si>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</si>
  <si>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</si>
  <si>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</si>
  <si>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</si>
  <si>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</si>
  <si>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</si>
  <si>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</si>
  <si>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</si>
  <si>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</si>
  <si>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</si>
  <si>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</si>
  <si>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</si>
  <si>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</si>
  <si>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</si>
  <si>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</si>
  <si>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</si>
  <si>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</si>
  <si>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</si>
  <si>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</si>
  <si>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</si>
  <si>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</si>
  <si>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</si>
  <si>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</si>
  <si>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</si>
  <si>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</si>
  <si>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</si>
  <si>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</si>
  <si>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</si>
  <si>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</si>
  <si>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</si>
  <si>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</si>
  <si>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</si>
  <si>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</si>
  <si>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</si>
  <si>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</si>
  <si>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</si>
  <si>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</si>
  <si>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</si>
  <si>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</si>
  <si>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</si>
  <si>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</si>
  <si>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</si>
  <si>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</si>
  <si>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</si>
  <si>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</si>
  <si>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</si>
  <si>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</si>
  <si>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</si>
  <si>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</si>
  <si>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</si>
  <si>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</si>
  <si>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</si>
  <si>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</si>
  <si>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</si>
  <si>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</si>
  <si>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</si>
  <si>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</si>
  <si>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</si>
  <si>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</si>
  <si>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</si>
  <si>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</si>
  <si>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</si>
  <si>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</si>
  <si>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</si>
  <si>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</si>
  <si>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</si>
  <si>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</si>
  <si>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</si>
  <si>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</si>
  <si>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</si>
  <si>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</si>
  <si>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</si>
  <si>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</si>
  <si>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</si>
  <si>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</si>
  <si>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</si>
  <si>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</si>
  <si>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</si>
  <si>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</si>
  <si>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</si>
  <si>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</si>
  <si>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</si>
  <si>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</si>
  <si>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</si>
  <si>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</si>
  <si>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</si>
  <si>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</si>
  <si>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</si>
  <si>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</si>
  <si>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</si>
  <si>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</si>
  <si>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</si>
  <si>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</si>
  <si>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</si>
  <si>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</si>
  <si>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</si>
  <si>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</si>
  <si>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</si>
  <si>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</si>
  <si>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</si>
  <si>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</si>
  <si>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</si>
  <si>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</si>
  <si>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</si>
  <si>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</si>
  <si>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</si>
  <si>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</si>
  <si>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</si>
  <si>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</si>
  <si>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</si>
  <si>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</si>
  <si>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</si>
  <si>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</si>
  <si>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</si>
  <si>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</si>
  <si>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</si>
  <si>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</si>
  <si>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</si>
  <si>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</si>
  <si>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</si>
  <si>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</si>
  <si>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</si>
  <si>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</si>
  <si>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</si>
  <si>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</si>
  <si>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</si>
  <si>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</si>
  <si>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</si>
  <si>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</si>
  <si>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</si>
  <si>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</si>
  <si>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</si>
  <si>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</si>
  <si>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</si>
  <si>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</si>
  <si>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</si>
  <si>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</si>
  <si>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</si>
  <si>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</si>
  <si>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</si>
  <si>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</si>
  <si>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</si>
  <si>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</si>
  <si>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</si>
  <si>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</si>
  <si>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</si>
  <si>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</si>
  <si>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</si>
  <si>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</si>
  <si>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</si>
  <si>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</si>
  <si>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</si>
  <si>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</si>
  <si>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</si>
  <si>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</si>
  <si>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</si>
  <si>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</si>
  <si>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</si>
  <si>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</si>
  <si>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</si>
  <si>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</si>
  <si>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</si>
  <si>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</si>
  <si>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</si>
  <si>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</si>
  <si>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</si>
  <si>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</si>
  <si>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</si>
  <si>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</si>
  <si>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</si>
  <si>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</si>
  <si>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</si>
  <si>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</si>
  <si>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</si>
  <si>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</si>
  <si>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</si>
  <si>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</si>
  <si>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</si>
  <si>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</si>
  <si>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</si>
  <si>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</si>
  <si>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</si>
  <si>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</si>
  <si>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</si>
  <si>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</si>
  <si>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</si>
  <si>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</si>
  <si>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</si>
  <si>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</si>
  <si>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</si>
  <si>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</si>
  <si>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</si>
  <si>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</si>
  <si>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</si>
  <si>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</si>
  <si>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</si>
  <si>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</si>
  <si>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</si>
  <si>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</si>
  <si>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</si>
  <si>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</si>
  <si>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</si>
  <si>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</si>
  <si>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</si>
  <si>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</si>
  <si>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</si>
  <si>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</si>
  <si>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</si>
  <si>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</si>
  <si>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</si>
  <si>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</si>
  <si>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</si>
  <si>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</si>
  <si>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</si>
  <si>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</si>
  <si>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</si>
  <si>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</si>
  <si>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</si>
  <si>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</si>
  <si>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</si>
  <si>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</si>
  <si>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</si>
  <si>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</si>
  <si>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</si>
  <si>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</si>
  <si>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</si>
  <si>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</si>
  <si>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</si>
  <si>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</si>
  <si>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</si>
  <si>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</si>
  <si>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</si>
  <si>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</si>
  <si>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</si>
  <si>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</si>
  <si>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</si>
  <si>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</si>
  <si>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</si>
  <si>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</si>
  <si>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</si>
  <si>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</si>
  <si>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</si>
  <si>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</si>
  <si>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</si>
  <si>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</si>
  <si>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</si>
  <si>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</si>
  <si>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</si>
  <si>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</si>
  <si>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</si>
  <si>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</si>
  <si>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</si>
  <si>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</si>
  <si>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</si>
  <si>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</si>
  <si>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</si>
  <si>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</si>
  <si>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</si>
  <si>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</si>
  <si>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</si>
  <si>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</si>
  <si>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</si>
  <si>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</si>
  <si>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</si>
  <si>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</si>
  <si>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</si>
  <si>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</si>
  <si>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</si>
  <si>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</si>
  <si>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</si>
  <si>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</si>
  <si>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</si>
  <si>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</si>
  <si>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</si>
  <si>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</si>
  <si>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</si>
  <si>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</si>
  <si>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</si>
  <si>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</si>
  <si>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</si>
  <si>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</si>
  <si>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</si>
  <si>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</si>
  <si>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</si>
  <si>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</si>
  <si>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</si>
  <si>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</si>
  <si>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</si>
  <si>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</si>
  <si>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</si>
  <si>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</si>
  <si>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</si>
  <si>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</si>
  <si>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</si>
  <si>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</si>
  <si>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</si>
  <si>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</si>
  <si>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</si>
  <si>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</si>
  <si>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</si>
  <si>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</si>
  <si>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</si>
  <si>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</si>
  <si>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</si>
  <si>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</si>
  <si>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</si>
  <si>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</si>
  <si>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</si>
  <si>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</si>
  <si>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</si>
  <si>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</si>
  <si>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</si>
  <si>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</si>
  <si>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</si>
  <si>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</si>
  <si>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</si>
  <si>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</si>
  <si>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</si>
  <si>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</si>
  <si>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</si>
  <si>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</si>
  <si>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</si>
  <si>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</si>
  <si>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</si>
  <si>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</si>
  <si>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</si>
  <si>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</si>
  <si>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</si>
  <si>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</si>
  <si>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</si>
  <si>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</si>
  <si>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</si>
  <si>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</si>
  <si>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</si>
  <si>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</si>
  <si>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</si>
  <si>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</si>
  <si>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</si>
  <si>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</si>
  <si>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</si>
  <si>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</si>
  <si>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</si>
  <si>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</si>
  <si>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</si>
  <si>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</si>
  <si>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</si>
  <si>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</si>
  <si>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</si>
  <si>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</si>
  <si>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</si>
  <si>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</si>
  <si>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</si>
  <si>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</si>
  <si>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</si>
  <si>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</si>
  <si>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</si>
  <si>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</si>
  <si>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</si>
  <si>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</si>
  <si>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</si>
  <si>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</si>
  <si>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</si>
  <si>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</si>
  <si>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</si>
  <si>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</si>
  <si>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</si>
  <si>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</si>
  <si>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</si>
  <si>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</si>
  <si>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</si>
  <si>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</si>
  <si>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</si>
  <si>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</si>
  <si>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</si>
  <si>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</si>
  <si>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</si>
  <si>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</si>
  <si>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</si>
  <si>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</si>
  <si>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</si>
  <si>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</si>
  <si>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</si>
  <si>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</si>
  <si>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</si>
  <si>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</si>
  <si>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</si>
  <si>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</si>
  <si>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</si>
  <si>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</si>
  <si>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</si>
  <si>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</si>
  <si>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</si>
  <si>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</si>
  <si>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</si>
  <si>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</si>
  <si>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</si>
  <si>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</si>
  <si>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</si>
  <si>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</si>
  <si>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</si>
  <si>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</si>
  <si>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</si>
  <si>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</si>
  <si>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</si>
  <si>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</si>
  <si>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</si>
  <si>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</si>
  <si>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</si>
  <si>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</si>
  <si>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</si>
  <si>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</si>
  <si>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</si>
  <si>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</si>
  <si>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</si>
  <si>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</si>
  <si>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</si>
  <si>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</si>
  <si>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</si>
  <si>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</si>
  <si>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</si>
  <si>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</si>
  <si>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</si>
  <si>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</si>
  <si>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</si>
  <si>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</si>
  <si>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</si>
  <si>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</si>
  <si>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</si>
  <si>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</si>
  <si>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</si>
  <si>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</si>
  <si>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</si>
  <si>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</si>
  <si>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</si>
  <si>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</si>
  <si>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</si>
  <si>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</si>
  <si>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</si>
  <si>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</si>
  <si>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</si>
  <si>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</si>
  <si>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</si>
  <si>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</si>
  <si>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</si>
  <si>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</si>
  <si>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</si>
  <si>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</si>
  <si>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</si>
  <si>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</si>
  <si>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</si>
  <si>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</si>
  <si>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</si>
  <si>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</si>
  <si>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</si>
  <si>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</si>
  <si>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</si>
  <si>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</si>
  <si>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</si>
  <si>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</si>
  <si>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</si>
  <si>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</si>
  <si>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</si>
  <si>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</si>
  <si>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</si>
  <si>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</si>
  <si>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</si>
  <si>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</si>
  <si>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</si>
  <si>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</si>
  <si>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</si>
  <si>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</si>
  <si>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</si>
  <si>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</si>
  <si>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</si>
  <si>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</si>
  <si>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</si>
  <si>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</si>
  <si>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</si>
  <si>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</si>
  <si>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</si>
  <si>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</si>
  <si>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</si>
  <si>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</si>
  <si>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</si>
  <si>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</si>
  <si>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</si>
  <si>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</si>
  <si>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</si>
  <si>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</si>
  <si>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</si>
  <si>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</si>
  <si>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</si>
  <si>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</si>
  <si>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</si>
  <si>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</si>
  <si>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</si>
  <si>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</si>
  <si>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</si>
  <si>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</si>
  <si>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</si>
  <si>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</si>
  <si>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</si>
  <si>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</si>
  <si>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</si>
  <si>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</si>
  <si>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</si>
  <si>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</si>
  <si>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</si>
  <si>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</si>
  <si>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</si>
  <si>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</si>
  <si>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</si>
  <si>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</si>
  <si>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</si>
  <si>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</si>
  <si>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</si>
  <si>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</si>
  <si>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</si>
  <si>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</si>
  <si>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</si>
  <si>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</si>
  <si>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</si>
  <si>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</si>
  <si>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</si>
  <si>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</si>
  <si>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</si>
  <si>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</si>
  <si>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</si>
  <si>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</si>
  <si>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</si>
  <si>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</si>
  <si>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</si>
  <si>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</si>
  <si>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</si>
  <si>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</si>
  <si>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</si>
  <si>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</si>
  <si>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</si>
  <si>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</si>
  <si>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</si>
  <si>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</si>
  <si>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</si>
  <si>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</si>
  <si>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</si>
  <si>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</si>
  <si>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</si>
  <si>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</si>
  <si>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</si>
  <si>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</si>
  <si>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</si>
  <si>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</si>
  <si>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</si>
  <si>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</si>
  <si>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</si>
  <si>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</si>
  <si>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</si>
  <si>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</si>
  <si>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</si>
  <si>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</si>
  <si>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</si>
  <si>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</si>
  <si>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</si>
  <si>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</si>
  <si>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</si>
  <si>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</si>
  <si>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</si>
  <si>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</si>
  <si>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</si>
  <si>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</si>
  <si>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</si>
  <si>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</si>
  <si>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</si>
  <si>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</si>
  <si>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</si>
  <si>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</si>
  <si>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</si>
  <si>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</si>
  <si>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</si>
  <si>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</si>
  <si>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</si>
  <si>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</si>
  <si>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</si>
  <si>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</si>
  <si>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</si>
  <si>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</si>
  <si>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</si>
  <si>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</si>
  <si>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</si>
  <si>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</si>
  <si>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</si>
  <si>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</si>
  <si>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</si>
  <si>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</si>
  <si>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</si>
  <si>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</si>
  <si>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</si>
  <si>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</si>
  <si>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</si>
  <si>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</si>
  <si>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</si>
  <si>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</si>
  <si>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</si>
  <si>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</si>
  <si>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</si>
  <si>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</si>
  <si>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</si>
  <si>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</si>
  <si>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</si>
  <si>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</si>
  <si>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</si>
  <si>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</si>
  <si>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</si>
  <si>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</si>
  <si>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</si>
  <si>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</si>
  <si>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</si>
  <si>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</si>
  <si>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</si>
  <si>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</si>
  <si>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</si>
  <si>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</si>
  <si>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</si>
  <si>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</si>
  <si>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</si>
  <si>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</si>
  <si>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</si>
  <si>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</si>
  <si>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</si>
  <si>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</si>
  <si>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</si>
  <si>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</si>
  <si>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</si>
  <si>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</si>
  <si>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</si>
  <si>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</si>
  <si>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</si>
  <si>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</si>
  <si>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</si>
  <si>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</si>
  <si>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</si>
  <si>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</si>
  <si>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</si>
  <si>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</si>
  <si>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</si>
  <si>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</si>
  <si>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</si>
  <si>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</si>
  <si>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</si>
  <si>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</si>
  <si>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</si>
  <si>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</si>
  <si>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</si>
  <si>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</si>
  <si>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</si>
  <si>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</si>
  <si>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</si>
  <si>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</si>
  <si>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</si>
  <si>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</si>
  <si>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</si>
  <si>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</si>
  <si>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</si>
  <si>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</si>
  <si>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</si>
  <si>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</si>
  <si>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</si>
  <si>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</si>
  <si>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</si>
  <si>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</si>
  <si>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</si>
  <si>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</si>
  <si>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</si>
  <si>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</si>
  <si>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</si>
  <si>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</si>
  <si>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</si>
  <si>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</si>
  <si>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</si>
  <si>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</si>
  <si>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</si>
  <si>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</si>
  <si>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</si>
  <si>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</si>
  <si>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</si>
  <si>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</si>
  <si>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</si>
  <si>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</si>
  <si>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</si>
  <si>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</si>
  <si>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</si>
  <si>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</si>
  <si>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</si>
  <si>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</si>
  <si>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</si>
  <si>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</si>
  <si>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</si>
  <si>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</si>
  <si>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</si>
  <si>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</si>
  <si>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</si>
  <si>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</si>
  <si>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</si>
  <si>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</si>
  <si>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</si>
  <si>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</si>
  <si>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</si>
  <si>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</si>
  <si>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</si>
  <si>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</si>
  <si>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</si>
  <si>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</si>
  <si>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</si>
  <si>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</si>
  <si>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</si>
  <si>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</si>
  <si>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</si>
  <si>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</si>
  <si>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</si>
  <si>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</si>
  <si>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</si>
  <si>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</si>
  <si>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</si>
  <si>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</si>
  <si>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</si>
  <si>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</si>
  <si>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</si>
  <si>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</si>
  <si>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</si>
  <si>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</si>
  <si>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</si>
  <si>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</si>
  <si>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</si>
  <si>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</si>
  <si>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</si>
  <si>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</si>
  <si>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</si>
  <si>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</si>
  <si>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</si>
  <si>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</si>
  <si>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</si>
  <si>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</si>
  <si>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</si>
  <si>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</si>
  <si>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</si>
  <si>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</si>
  <si>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</si>
  <si>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</si>
  <si>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</si>
  <si>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</si>
  <si>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</si>
  <si>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</si>
  <si>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</si>
  <si>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</si>
  <si>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</si>
  <si>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</si>
  <si>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</si>
  <si>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</si>
  <si>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</si>
  <si>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</si>
  <si>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</si>
  <si>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</si>
  <si>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</si>
  <si>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</si>
  <si>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</si>
  <si>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</si>
  <si>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</si>
  <si>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</si>
  <si>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</si>
  <si>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</si>
  <si>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</si>
  <si>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</si>
  <si>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</si>
  <si>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</si>
  <si>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</si>
  <si>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</si>
  <si>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</si>
  <si>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</si>
  <si>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</si>
  <si>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</si>
  <si>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</si>
  <si>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</si>
  <si>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</si>
  <si>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</si>
  <si>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</si>
  <si>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</si>
  <si>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</si>
  <si>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</si>
  <si>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</si>
  <si>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</si>
  <si>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</si>
  <si>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</si>
  <si>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</si>
  <si>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</si>
  <si>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</si>
  <si>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</si>
  <si>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</si>
  <si>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</si>
  <si>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</si>
  <si>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</si>
  <si>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</si>
  <si>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</si>
  <si>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</si>
  <si>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</si>
  <si>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</si>
  <si>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</si>
  <si>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</si>
  <si>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</si>
  <si>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</si>
  <si>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</si>
  <si>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</si>
  <si>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</si>
  <si>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</si>
  <si>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</si>
  <si>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</si>
  <si>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</si>
  <si>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</si>
  <si>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</si>
  <si>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</si>
  <si>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</si>
  <si>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</si>
  <si>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</si>
  <si>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</si>
  <si>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</si>
  <si>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</si>
  <si>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</si>
  <si>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</si>
  <si>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</si>
  <si>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</si>
  <si>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</si>
  <si>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</si>
  <si>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</si>
  <si>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</si>
  <si>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</si>
  <si>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</si>
  <si>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</si>
  <si>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</si>
  <si>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</si>
  <si>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</si>
  <si>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</si>
  <si>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</si>
  <si>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</si>
  <si>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</si>
  <si>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</si>
  <si>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</si>
  <si>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</si>
  <si>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</si>
  <si>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</si>
  <si>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</si>
  <si>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</si>
  <si>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</si>
  <si>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</si>
  <si>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</si>
  <si>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</si>
  <si>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</si>
  <si>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</si>
  <si>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</si>
  <si>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</si>
  <si>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</si>
  <si>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</si>
  <si>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</si>
  <si>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</si>
  <si>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</si>
  <si>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</si>
  <si>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</si>
  <si>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</si>
  <si>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</si>
  <si>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</si>
  <si>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</si>
  <si>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</si>
  <si>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</si>
  <si>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</si>
  <si>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</si>
  <si>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</si>
  <si>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</si>
  <si>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</si>
  <si>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</si>
  <si>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</si>
  <si>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</si>
  <si>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</si>
  <si>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</si>
  <si>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</si>
  <si>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</si>
  <si>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</si>
  <si>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</si>
  <si>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</si>
  <si>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</si>
  <si>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</si>
  <si>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</si>
  <si>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</si>
  <si>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</si>
  <si>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</si>
  <si>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</si>
  <si>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</si>
  <si>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</si>
  <si>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</si>
  <si>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</si>
  <si>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</si>
  <si>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</si>
  <si>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</si>
  <si>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</si>
  <si>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</si>
  <si>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</si>
  <si>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</si>
  <si>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</si>
  <si>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</si>
  <si>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</si>
  <si>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</si>
  <si>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</si>
  <si>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</si>
  <si>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</si>
  <si>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</si>
  <si>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</si>
  <si>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</si>
  <si>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</si>
  <si>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</si>
  <si>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</si>
  <si>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</si>
  <si>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</si>
  <si>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</si>
  <si>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</si>
  <si>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</si>
  <si>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</si>
  <si>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</si>
  <si>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</si>
  <si>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</si>
  <si>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</si>
  <si>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</si>
  <si>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</si>
  <si>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</si>
  <si>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</si>
  <si>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</si>
  <si>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</si>
  <si>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</si>
  <si>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</si>
  <si>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</si>
  <si>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</si>
  <si>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</si>
  <si>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</si>
  <si>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</si>
  <si>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</si>
  <si>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</si>
  <si>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</si>
  <si>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</si>
  <si>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</si>
  <si>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</si>
  <si>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</si>
  <si>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</si>
  <si>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</si>
  <si>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</si>
  <si>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</si>
  <si>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</si>
  <si>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</si>
  <si>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</si>
  <si>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</si>
  <si>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</si>
  <si>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</si>
  <si>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</si>
  <si>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</si>
  <si>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</si>
  <si>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</si>
  <si>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</si>
  <si>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</si>
  <si>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</si>
  <si>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</si>
  <si>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</si>
  <si>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</si>
  <si>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</si>
  <si>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</si>
  <si>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</si>
  <si>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</si>
  <si>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</si>
  <si>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</si>
  <si>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</si>
  <si>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</si>
  <si>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</si>
  <si>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</si>
  <si>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</si>
  <si>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</si>
  <si>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</si>
  <si>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</si>
  <si>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</si>
  <si>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</si>
  <si>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</si>
  <si>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</si>
  <si>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</si>
  <si>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</si>
  <si>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</si>
  <si>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</si>
  <si>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</si>
  <si>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</si>
  <si>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</si>
  <si>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</si>
  <si>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</si>
  <si>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</si>
  <si>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</si>
  <si>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</si>
  <si>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</si>
  <si>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</si>
  <si>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</si>
  <si>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</si>
  <si>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</si>
  <si>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</si>
  <si>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</si>
  <si>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</si>
  <si>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</si>
  <si>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</si>
  <si>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</si>
  <si>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</si>
  <si>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</si>
  <si>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</si>
  <si>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</si>
  <si>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</si>
  <si>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</si>
  <si>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</si>
  <si>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</si>
  <si>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</si>
  <si>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</si>
  <si>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</si>
  <si>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</si>
  <si>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</si>
  <si>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</si>
  <si>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</si>
  <si>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</si>
  <si>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</si>
  <si>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</si>
  <si>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</si>
  <si>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</si>
  <si>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</si>
  <si>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</si>
  <si>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</si>
  <si>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</si>
  <si>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</si>
  <si>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</si>
  <si>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</si>
  <si>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</si>
  <si>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</si>
  <si>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</si>
  <si>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</si>
  <si>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</si>
  <si>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</si>
  <si>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</si>
  <si>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</si>
  <si>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</si>
  <si>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</si>
  <si>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</si>
  <si>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</si>
  <si>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</si>
  <si>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</si>
  <si>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</si>
  <si>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</si>
  <si>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</si>
  <si>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</si>
  <si>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</si>
  <si>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</si>
  <si>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</si>
  <si>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</si>
  <si>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</si>
  <si>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</si>
  <si>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</si>
  <si>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</si>
  <si>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</si>
  <si>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</si>
  <si>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</si>
  <si>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</si>
  <si>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</si>
  <si>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</si>
  <si>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</si>
  <si>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</si>
  <si>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</si>
  <si>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</si>
  <si>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</si>
  <si>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</si>
  <si>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</si>
  <si>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</si>
  <si>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</si>
  <si>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</si>
  <si>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</si>
  <si>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</si>
  <si>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</si>
  <si>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</si>
  <si>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</si>
  <si>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</si>
  <si>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</si>
  <si>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</si>
  <si>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</si>
  <si>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</si>
  <si>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</si>
  <si>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</si>
  <si>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</si>
  <si>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</si>
  <si>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</si>
  <si>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</si>
  <si>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</si>
  <si>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</si>
  <si>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</si>
  <si>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</si>
  <si>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</si>
  <si>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</si>
  <si>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</si>
  <si>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</si>
  <si>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</si>
  <si>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</si>
  <si>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</si>
  <si>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</si>
  <si>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</si>
  <si>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</si>
  <si>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</si>
  <si>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</si>
  <si>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</si>
  <si>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</si>
  <si>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</si>
  <si>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</si>
  <si>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</si>
  <si>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</si>
  <si>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</si>
  <si>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</si>
  <si>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</si>
  <si>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</si>
  <si>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</si>
  <si>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</si>
  <si>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</si>
  <si>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</si>
  <si>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</si>
  <si>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</si>
  <si>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</si>
  <si>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</si>
  <si>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</si>
  <si>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</si>
  <si>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</si>
  <si>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</si>
  <si>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</si>
  <si>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</si>
  <si>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</si>
  <si>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</si>
  <si>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</si>
  <si>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</si>
  <si>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</si>
  <si>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</si>
  <si>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</si>
  <si>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</si>
  <si>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</si>
  <si>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</si>
  <si>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</si>
  <si>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</si>
  <si>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</si>
  <si>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</si>
  <si>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</si>
  <si>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</si>
  <si>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</si>
  <si>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</si>
  <si>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</si>
  <si>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</si>
  <si>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</si>
  <si>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</si>
  <si>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</si>
  <si>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</si>
  <si>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</si>
  <si>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</si>
  <si>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</si>
  <si>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</si>
  <si>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</si>
  <si>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</si>
  <si>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</si>
  <si>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</si>
  <si>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</si>
  <si>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</si>
  <si>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</si>
  <si>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</si>
  <si>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</si>
  <si>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</si>
  <si>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</si>
  <si>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</si>
  <si>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</si>
  <si>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</si>
  <si>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</si>
  <si>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</si>
  <si>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</si>
  <si>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</si>
  <si>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</si>
  <si>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</si>
  <si>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</si>
  <si>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</si>
  <si>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</si>
  <si>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</si>
  <si>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</si>
  <si>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</si>
  <si>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</si>
  <si>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</si>
  <si>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</si>
  <si>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</si>
  <si>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</si>
  <si>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</si>
  <si>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</si>
  <si>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</si>
  <si>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</si>
  <si>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</si>
  <si>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</si>
  <si>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</si>
  <si>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</si>
  <si>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</si>
  <si>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</si>
  <si>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</si>
  <si>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</si>
  <si>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</si>
  <si>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</si>
  <si>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</si>
  <si>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</si>
  <si>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</si>
  <si>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</si>
  <si>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</si>
  <si>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</si>
  <si>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</si>
  <si>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</si>
  <si>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</si>
  <si>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</si>
  <si>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</si>
  <si>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</si>
  <si>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</si>
  <si>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</si>
  <si>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</si>
  <si>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</si>
  <si>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</si>
  <si>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</si>
  <si>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</si>
  <si>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</si>
  <si>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</si>
  <si>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</si>
  <si>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</si>
  <si>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</si>
  <si>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</si>
  <si>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</si>
  <si>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</si>
  <si>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</si>
  <si>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</si>
  <si>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</si>
  <si>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</si>
  <si>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</si>
  <si>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</si>
  <si>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</si>
  <si>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</si>
  <si>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</si>
  <si>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</si>
  <si>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</si>
  <si>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</si>
  <si>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</si>
  <si>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</si>
  <si>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</si>
  <si>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</si>
  <si>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</si>
  <si>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</si>
  <si>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</si>
  <si>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</si>
  <si>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</si>
  <si>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</si>
  <si>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</si>
  <si>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</si>
  <si>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</si>
  <si>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</si>
  <si>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</si>
  <si>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</si>
  <si>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</si>
  <si>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</si>
  <si>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</si>
  <si>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</si>
  <si>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</si>
  <si>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</si>
  <si>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</si>
  <si>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</si>
  <si>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</si>
  <si>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</si>
  <si>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</si>
  <si>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</si>
  <si>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</si>
  <si>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</si>
  <si>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</si>
  <si>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</si>
  <si>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</si>
  <si>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</si>
  <si>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</si>
  <si>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</si>
  <si>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</si>
  <si>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</si>
  <si>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</si>
  <si>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</si>
  <si>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</si>
  <si>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</si>
  <si>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</si>
  <si>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</si>
  <si>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</si>
  <si>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</si>
  <si>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</si>
  <si>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</si>
  <si>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</si>
  <si>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</si>
  <si>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</si>
  <si>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</si>
  <si>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</si>
  <si>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</si>
  <si>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</si>
  <si>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</si>
  <si>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</si>
  <si>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</si>
  <si>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</si>
  <si>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</si>
  <si>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</si>
  <si>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</si>
  <si>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</si>
  <si>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</si>
  <si>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</si>
  <si>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</si>
  <si>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</si>
  <si>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</si>
  <si>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</si>
  <si>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</si>
  <si>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</si>
  <si>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</si>
  <si>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</si>
  <si>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</si>
  <si>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</si>
  <si>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</si>
  <si>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</si>
  <si>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</si>
  <si>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</si>
  <si>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</si>
  <si>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</si>
  <si>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</si>
  <si>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</si>
  <si>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</si>
  <si>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</si>
  <si>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</si>
  <si>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</si>
  <si>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</si>
  <si>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</si>
  <si>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</si>
  <si>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</si>
  <si>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</si>
  <si>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</si>
  <si>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</si>
  <si>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</si>
  <si>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</si>
  <si>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</si>
  <si>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</si>
  <si>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</si>
  <si>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</si>
  <si>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</si>
  <si>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</si>
  <si>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</si>
  <si>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</si>
  <si>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</si>
  <si>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</si>
  <si>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</si>
  <si>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</si>
  <si>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</si>
  <si>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</si>
  <si>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</si>
  <si>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</si>
  <si>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</si>
  <si>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</si>
  <si>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</si>
  <si>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</si>
  <si>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</si>
  <si>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</si>
  <si>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</si>
  <si>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</si>
  <si>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</si>
  <si>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</si>
  <si>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</si>
  <si>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</si>
  <si>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</si>
  <si>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</si>
  <si>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</si>
  <si>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</si>
  <si>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</si>
  <si>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</si>
  <si>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</si>
  <si>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</si>
  <si>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</si>
  <si>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</si>
  <si>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</si>
  <si>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</si>
  <si>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</si>
  <si>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</si>
  <si>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</si>
  <si>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</si>
  <si>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</si>
  <si>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</si>
  <si>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</si>
  <si>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</si>
  <si>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</si>
  <si>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</si>
  <si>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</si>
  <si>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</si>
  <si>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</si>
  <si>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</si>
  <si>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</si>
  <si>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</si>
  <si>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</si>
  <si>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</si>
  <si>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</si>
  <si>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</si>
  <si>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</si>
  <si>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</si>
  <si>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</si>
  <si>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</si>
  <si>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</si>
  <si>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</si>
  <si>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</si>
  <si>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</si>
  <si>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</si>
  <si>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</si>
  <si>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</si>
  <si>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</si>
  <si>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</si>
  <si>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</si>
  <si>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</si>
  <si>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</si>
  <si>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</si>
  <si>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</si>
  <si>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</si>
  <si>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</si>
  <si>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</si>
  <si>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</si>
  <si>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</si>
  <si>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</si>
  <si>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</si>
  <si>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</si>
  <si>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</si>
  <si>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</si>
  <si>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</si>
  <si>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</si>
  <si>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</si>
  <si>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</si>
  <si>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</si>
  <si>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</si>
  <si>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</si>
  <si>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</si>
  <si>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</si>
  <si>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</si>
  <si>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</si>
  <si>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</si>
  <si>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</si>
  <si>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</si>
  <si>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</si>
  <si>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</si>
  <si>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</si>
  <si>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</si>
  <si>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</si>
  <si>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</si>
  <si>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</si>
  <si>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</si>
  <si>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</si>
  <si>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</si>
  <si>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</si>
  <si>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</si>
  <si>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</si>
  <si>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</si>
  <si>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</si>
  <si>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</si>
  <si>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</si>
  <si>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</si>
  <si>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</si>
  <si>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</si>
  <si>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</si>
  <si>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</si>
  <si>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</si>
  <si>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</si>
  <si>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</si>
  <si>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</si>
  <si>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</si>
  <si>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</si>
  <si>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</si>
  <si>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</si>
  <si>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</si>
  <si>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</si>
  <si>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</si>
  <si>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</si>
  <si>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</si>
  <si>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</si>
  <si>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</si>
  <si>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</si>
  <si>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</si>
  <si>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</si>
  <si>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</si>
  <si>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</si>
  <si>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</si>
  <si>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</si>
  <si>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</si>
  <si>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</si>
  <si>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</si>
  <si>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</si>
  <si>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</si>
  <si>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</si>
  <si>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</si>
  <si>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</si>
  <si>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</si>
  <si>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</si>
  <si>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</si>
  <si>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</si>
  <si>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</si>
  <si>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</si>
  <si>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</si>
  <si>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</si>
  <si>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</si>
  <si>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</si>
  <si>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</si>
  <si>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</si>
  <si>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</si>
  <si>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</si>
  <si>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</si>
  <si>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</si>
  <si>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</si>
  <si>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</si>
  <si>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</si>
  <si>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</si>
  <si>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</si>
  <si>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</si>
  <si>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</si>
  <si>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</si>
  <si>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</si>
  <si>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</si>
  <si>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</si>
  <si>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</si>
  <si>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</si>
  <si>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</si>
  <si>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</si>
  <si>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</si>
  <si>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</si>
  <si>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</si>
  <si>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</si>
  <si>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</si>
  <si>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</si>
  <si>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</si>
  <si>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</si>
  <si>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</si>
  <si>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</si>
  <si>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</si>
  <si>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</si>
  <si>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</si>
  <si>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</si>
  <si>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</si>
  <si>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</si>
  <si>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</si>
  <si>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</si>
  <si>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</si>
  <si>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</si>
  <si>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</si>
  <si>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</si>
  <si>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</si>
  <si>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</si>
  <si>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</si>
  <si>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</si>
  <si>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</si>
  <si>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</si>
  <si>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</si>
  <si>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</si>
  <si>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</si>
  <si>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</si>
  <si>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</si>
  <si>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</si>
  <si>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</si>
  <si>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</si>
  <si>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</si>
  <si>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</si>
  <si>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</si>
  <si>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</si>
  <si>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</si>
  <si>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</si>
  <si>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</si>
  <si>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</si>
  <si>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</si>
  <si>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</si>
  <si>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</si>
  <si>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</si>
  <si>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</si>
  <si>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</si>
  <si>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</si>
  <si>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</si>
  <si>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</si>
  <si>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</si>
  <si>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</si>
  <si>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</si>
  <si>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</si>
  <si>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</si>
  <si>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</si>
  <si>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</si>
  <si>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</si>
  <si>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</si>
  <si>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</si>
  <si>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</si>
  <si>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</si>
  <si>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</si>
  <si>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</si>
  <si>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</si>
  <si>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</si>
  <si>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</si>
  <si>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</si>
  <si>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</si>
  <si>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</si>
  <si>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</si>
  <si>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</si>
  <si>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</si>
  <si>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</si>
  <si>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</si>
  <si>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</si>
  <si>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</si>
  <si>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</si>
  <si>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</si>
  <si>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</si>
  <si>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</si>
  <si>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</si>
  <si>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</si>
  <si>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</si>
  <si>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</si>
  <si>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</si>
  <si>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</si>
  <si>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</si>
  <si>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</si>
  <si>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</si>
  <si>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</si>
  <si>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</si>
  <si>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</si>
  <si>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</si>
  <si>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</si>
  <si>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</si>
  <si>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</si>
  <si>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</si>
  <si>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</si>
  <si>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</si>
  <si>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</si>
  <si>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</si>
  <si>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</si>
  <si>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</si>
  <si>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</si>
  <si>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</si>
  <si>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</si>
  <si>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</si>
  <si>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</si>
  <si>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</si>
  <si>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</si>
  <si>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</si>
  <si>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</si>
  <si>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</si>
  <si>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</si>
  <si>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</si>
  <si>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</si>
  <si>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</si>
  <si>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</si>
  <si>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</si>
  <si>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</si>
  <si>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</si>
  <si>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</si>
  <si>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</si>
  <si>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</si>
  <si>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</si>
  <si>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</si>
  <si>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</si>
  <si>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</si>
  <si>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</si>
  <si>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</si>
  <si>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</si>
  <si>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</si>
  <si>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</si>
  <si>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</si>
  <si>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</si>
  <si>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</si>
  <si>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</si>
  <si>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</si>
  <si>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</si>
  <si>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</si>
  <si>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</si>
  <si>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</si>
  <si>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</si>
  <si>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</si>
  <si>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</si>
  <si>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</si>
  <si>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</si>
  <si>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</si>
  <si>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</si>
  <si>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</si>
  <si>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</si>
  <si>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</si>
  <si>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</si>
  <si>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</si>
  <si>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</si>
  <si>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</si>
  <si>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</si>
  <si>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</si>
  <si>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</si>
  <si>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</si>
  <si>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</si>
  <si>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</si>
  <si>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</si>
  <si>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</si>
  <si>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</si>
  <si>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</si>
  <si>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</si>
  <si>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</si>
  <si>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</si>
  <si>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</si>
  <si>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</si>
  <si>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</si>
  <si>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</si>
  <si>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</si>
  <si>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</si>
  <si>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</si>
  <si>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</si>
  <si>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</si>
  <si>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</si>
  <si>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</si>
  <si>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</si>
  <si>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</si>
  <si>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</si>
  <si>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</si>
  <si>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</si>
  <si>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</si>
  <si>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</si>
  <si>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</si>
  <si>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</si>
  <si>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</si>
  <si>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</si>
  <si>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</si>
  <si>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</si>
  <si>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</si>
  <si>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</si>
  <si>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</si>
  <si>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</si>
  <si>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</si>
  <si>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</si>
  <si>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</si>
  <si>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</si>
  <si>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</si>
  <si>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</si>
  <si>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</si>
  <si>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</si>
  <si>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</si>
  <si>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</si>
  <si>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</si>
  <si>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</si>
  <si>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</si>
  <si>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</si>
  <si>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</si>
  <si>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</si>
  <si>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</si>
  <si>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</si>
  <si>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</si>
  <si>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</si>
  <si>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</si>
  <si>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</si>
  <si>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</si>
  <si>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</si>
  <si>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</si>
  <si>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</si>
  <si>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</si>
  <si>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</si>
  <si>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</si>
  <si>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</si>
  <si>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</si>
  <si>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</si>
  <si>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</si>
  <si>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</si>
  <si>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</si>
  <si>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</si>
  <si>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</si>
  <si>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</si>
  <si>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</si>
  <si>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</si>
  <si>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</si>
  <si>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</si>
  <si>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</si>
  <si>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</si>
  <si>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</si>
  <si>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</si>
  <si>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</si>
  <si>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</si>
  <si>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</si>
  <si>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</si>
  <si>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</si>
  <si>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</si>
  <si>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</si>
  <si>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</si>
  <si>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</si>
  <si>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</si>
  <si>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</si>
  <si>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</si>
  <si>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</si>
  <si>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</si>
  <si>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</si>
  <si>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</si>
  <si>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</si>
  <si>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</si>
  <si>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</si>
  <si>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</si>
  <si>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</si>
  <si>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</si>
  <si>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</si>
  <si>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</si>
  <si>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</si>
  <si>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</si>
  <si>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</si>
  <si>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</si>
  <si>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</si>
  <si>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</si>
  <si>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</si>
  <si>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</si>
  <si>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</si>
  <si>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</si>
  <si>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</si>
  <si>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</si>
  <si>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</si>
  <si>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</si>
  <si>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</si>
  <si>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</si>
  <si>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</si>
  <si>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</si>
  <si>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</si>
  <si>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</si>
  <si>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</si>
  <si>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</si>
  <si>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</si>
  <si>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</si>
  <si>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</si>
  <si>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</si>
  <si>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</si>
  <si>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</si>
  <si>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</si>
  <si>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</si>
  <si>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</si>
  <si>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</si>
  <si>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</si>
  <si>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</si>
  <si>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</si>
  <si>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</si>
  <si>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</si>
  <si>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</si>
  <si>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</si>
  <si>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</si>
  <si>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</si>
  <si>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</si>
  <si>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</si>
  <si>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</si>
  <si>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</si>
  <si>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</si>
  <si>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</si>
  <si>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</si>
  <si>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</si>
  <si>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</si>
  <si>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</si>
  <si>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</si>
  <si>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</si>
  <si>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</si>
  <si>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</si>
  <si>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</si>
  <si>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</si>
  <si>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</si>
  <si>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</si>
  <si>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</si>
  <si>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</si>
  <si>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</si>
  <si>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</si>
  <si>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</si>
  <si>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</si>
  <si>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</si>
  <si>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</si>
  <si>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</si>
  <si>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</si>
  <si>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</si>
  <si>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</si>
  <si>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</si>
  <si>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</si>
  <si>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</si>
  <si>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</si>
  <si>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</si>
  <si>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</si>
  <si>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</si>
  <si>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</si>
  <si>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</si>
  <si>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</si>
  <si>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</si>
  <si>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</si>
  <si>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</si>
  <si>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</si>
  <si>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</si>
  <si>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</si>
  <si>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</si>
  <si>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</si>
  <si>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</si>
  <si>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</si>
  <si>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</si>
  <si>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</si>
  <si>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</si>
  <si>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</si>
  <si>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</si>
  <si>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</si>
  <si>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</si>
  <si>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</si>
  <si>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</si>
  <si>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</si>
  <si>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</si>
  <si>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</si>
  <si>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</si>
  <si>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</si>
  <si>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</si>
  <si>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</si>
  <si>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</si>
  <si>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</si>
  <si>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</si>
  <si>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</si>
  <si>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</si>
  <si>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</si>
  <si>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</si>
  <si>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</si>
  <si>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</si>
  <si>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</si>
  <si>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</si>
  <si>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</si>
  <si>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</si>
  <si>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</si>
  <si>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</si>
  <si>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</si>
  <si>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</si>
  <si>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</si>
  <si>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</si>
  <si>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</si>
  <si>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</si>
  <si>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</si>
  <si>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</si>
  <si>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</si>
  <si>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</si>
  <si>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</si>
  <si>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</si>
  <si>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</si>
  <si>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</si>
  <si>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</si>
  <si>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</si>
  <si>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</si>
  <si>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</si>
  <si>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</si>
  <si>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</si>
  <si>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</si>
  <si>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</si>
  <si>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</si>
  <si>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</si>
  <si>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</si>
  <si>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</si>
  <si>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</si>
  <si>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</si>
  <si>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</si>
  <si>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</si>
  <si>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</si>
  <si>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</si>
  <si>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</si>
  <si>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</si>
  <si>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</si>
  <si>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</si>
  <si>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</si>
  <si>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</si>
  <si>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</si>
  <si>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</si>
  <si>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</si>
  <si>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</si>
  <si>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</si>
  <si>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</si>
  <si>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</si>
  <si>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</si>
  <si>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</si>
  <si>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</si>
  <si>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</si>
  <si>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</si>
  <si>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</si>
  <si>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</si>
  <si>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</si>
  <si>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</si>
  <si>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</si>
  <si>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</si>
  <si>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</si>
  <si>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</si>
  <si>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</si>
  <si>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</si>
  <si>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</si>
  <si>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</si>
  <si>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</si>
  <si>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</si>
  <si>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</si>
  <si>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</si>
  <si>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</si>
  <si>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</si>
  <si>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</si>
  <si>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</si>
  <si>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</si>
  <si>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</si>
  <si>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</si>
  <si>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</si>
  <si>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</si>
  <si>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</si>
  <si>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</si>
  <si>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</si>
  <si>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</si>
  <si>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</si>
  <si>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</si>
  <si>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</si>
  <si>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</si>
  <si>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</si>
  <si>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</si>
  <si>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</si>
  <si>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</si>
  <si>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</si>
  <si>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</si>
  <si>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</si>
  <si>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</si>
  <si>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</si>
  <si>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</si>
  <si>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</si>
  <si>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</si>
  <si>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</si>
  <si>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</si>
  <si>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</si>
  <si>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</si>
  <si>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</si>
  <si>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</si>
  <si>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</si>
  <si>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</si>
  <si>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</si>
  <si>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</si>
  <si>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</si>
  <si>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</si>
  <si>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</si>
  <si>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</si>
  <si>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</si>
  <si>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</si>
  <si>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</si>
  <si>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</si>
  <si>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</si>
  <si>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</si>
  <si>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</si>
  <si>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</si>
  <si>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</si>
  <si>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</si>
  <si>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</si>
  <si>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</si>
  <si>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</si>
  <si>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</si>
  <si>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</si>
  <si>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</si>
  <si>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</si>
  <si>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</si>
  <si>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</si>
  <si>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</si>
  <si>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</si>
  <si>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</si>
  <si>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</si>
  <si>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</si>
  <si>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</si>
  <si>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</si>
  <si>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</si>
  <si>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</si>
  <si>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</si>
  <si>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</si>
  <si>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</si>
  <si>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</si>
  <si>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</si>
  <si>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</si>
  <si>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</si>
  <si>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</si>
  <si>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</si>
  <si>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</si>
  <si>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</si>
  <si>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</si>
  <si>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</si>
  <si>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</si>
  <si>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</si>
  <si>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</si>
  <si>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</si>
  <si>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</si>
  <si>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</si>
  <si>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</si>
  <si>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</si>
  <si>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</si>
  <si>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</si>
  <si>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</si>
  <si>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</si>
  <si>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</si>
  <si>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</si>
  <si>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</si>
  <si>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</si>
  <si>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</si>
  <si>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</si>
  <si>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</si>
  <si>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</si>
  <si>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</si>
  <si>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</si>
  <si>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</si>
  <si>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</si>
  <si>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</si>
  <si>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</si>
  <si>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</si>
  <si>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</si>
  <si>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</si>
  <si>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</si>
  <si>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</si>
  <si>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</si>
  <si>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</si>
  <si>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</si>
  <si>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</si>
  <si>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</si>
  <si>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</si>
  <si>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</si>
  <si>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</si>
  <si>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</si>
  <si>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</si>
  <si>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</si>
  <si>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</si>
  <si>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</si>
  <si>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</si>
  <si>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</si>
  <si>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</si>
  <si>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</si>
  <si>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</si>
  <si>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</si>
  <si>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</si>
  <si>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</si>
  <si>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</si>
  <si>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</si>
  <si>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</si>
  <si>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</si>
  <si>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</si>
  <si>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</si>
  <si>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</si>
  <si>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</si>
  <si>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</si>
  <si>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</si>
  <si>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</si>
  <si>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</si>
  <si>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</si>
  <si>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</si>
  <si>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</si>
  <si>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</si>
  <si>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</si>
  <si>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</si>
  <si>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</si>
  <si>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</si>
  <si>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</si>
  <si>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</si>
  <si>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</si>
  <si>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</si>
  <si>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</si>
  <si>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</si>
  <si>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</si>
  <si>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</si>
  <si>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</si>
  <si>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</si>
  <si>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</si>
  <si>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</si>
  <si>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</si>
  <si>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</si>
  <si>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</si>
  <si>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</si>
  <si>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</si>
  <si>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</si>
  <si>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</si>
  <si>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</si>
  <si>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</si>
  <si>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</si>
  <si>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</si>
  <si>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</si>
  <si>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</si>
  <si>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</si>
  <si>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</si>
  <si>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</si>
  <si>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</si>
  <si>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</si>
  <si>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</si>
  <si>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</si>
  <si>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</si>
  <si>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</si>
  <si>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</si>
  <si>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</si>
  <si>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</si>
  <si>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</si>
  <si>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</si>
  <si>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</si>
  <si>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</si>
  <si>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</si>
  <si>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</si>
  <si>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</si>
  <si>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</si>
  <si>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</si>
  <si>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</si>
  <si>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</si>
  <si>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</si>
  <si>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</si>
  <si>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</si>
  <si>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</si>
  <si>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</si>
  <si>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</si>
  <si>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</si>
  <si>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</si>
  <si>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</si>
  <si>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</si>
  <si>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</si>
  <si>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</si>
  <si>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</si>
  <si>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</si>
  <si>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</si>
  <si>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</si>
  <si>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</si>
  <si>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</si>
  <si>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</si>
  <si>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</si>
  <si>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</si>
  <si>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</si>
  <si>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</si>
  <si>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</si>
  <si>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</si>
  <si>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</si>
  <si>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</si>
  <si>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</si>
  <si>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</si>
  <si>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</si>
  <si>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</si>
  <si>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</si>
  <si>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</si>
  <si>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</si>
  <si>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</si>
  <si>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</si>
  <si>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</si>
  <si>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</si>
  <si>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</si>
  <si>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</si>
  <si>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</si>
  <si>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</si>
  <si>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</si>
  <si>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</si>
  <si>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</si>
  <si>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</si>
  <si>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</si>
  <si>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</si>
  <si>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</si>
  <si>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</si>
  <si>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</si>
  <si>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</si>
  <si>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</si>
  <si>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</si>
  <si>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</si>
  <si>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</si>
  <si>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</si>
  <si>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</si>
  <si>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</si>
  <si>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</si>
  <si>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</si>
  <si>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</si>
  <si>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</si>
  <si>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</si>
  <si>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</si>
  <si>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</si>
  <si>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</si>
  <si>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</si>
  <si>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</si>
  <si>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</si>
  <si>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</si>
  <si>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</si>
  <si>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</si>
  <si>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</si>
  <si>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</si>
  <si>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</si>
  <si>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</si>
  <si>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</si>
  <si>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</si>
  <si>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</si>
  <si>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</si>
  <si>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</si>
  <si>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</si>
  <si>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</si>
  <si>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</si>
  <si>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</si>
  <si>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</si>
  <si>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</si>
  <si>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</si>
  <si>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</si>
  <si>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</si>
  <si>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</si>
  <si>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</si>
  <si>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</si>
  <si>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</si>
  <si>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</si>
  <si>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</si>
  <si>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</si>
  <si>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</si>
  <si>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</si>
  <si>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</si>
  <si>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</si>
  <si>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</si>
  <si>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</si>
  <si>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</si>
  <si>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</si>
  <si>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</si>
  <si>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</si>
  <si>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</si>
  <si>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</si>
  <si>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</si>
  <si>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</si>
  <si>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</si>
  <si>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</si>
  <si>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</si>
  <si>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</si>
  <si>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</si>
  <si>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</si>
  <si>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</si>
  <si>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</si>
  <si>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</si>
  <si>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</si>
  <si>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</si>
  <si>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</si>
  <si>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</si>
  <si>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</si>
  <si>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</si>
  <si>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</si>
  <si>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</si>
  <si>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</si>
  <si>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</si>
  <si>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</si>
  <si>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</si>
  <si>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</si>
  <si>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</si>
  <si>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</si>
  <si>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</si>
  <si>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</si>
  <si>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</si>
  <si>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</si>
  <si>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</si>
  <si>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</si>
  <si>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</si>
  <si>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</si>
  <si>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</si>
  <si>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</si>
  <si>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</si>
  <si>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</si>
  <si>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</si>
  <si>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</si>
  <si>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</si>
  <si>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</si>
  <si>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</si>
  <si>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</si>
  <si>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</si>
  <si>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</si>
  <si>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</si>
  <si>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</si>
  <si>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</si>
  <si>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</si>
  <si>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</si>
  <si>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</si>
  <si>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</si>
  <si>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</si>
  <si>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</si>
  <si>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</si>
  <si>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</si>
  <si>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</si>
  <si>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</si>
  <si>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</si>
  <si>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</si>
  <si>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</si>
  <si>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</si>
  <si>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</si>
  <si>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</si>
  <si>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</si>
  <si>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</si>
  <si>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</si>
  <si>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</si>
  <si>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</si>
  <si>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</si>
  <si>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</si>
  <si>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</si>
  <si>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</si>
  <si>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</si>
  <si>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</si>
  <si>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</si>
  <si>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</si>
  <si>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</si>
  <si>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</si>
  <si>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</si>
  <si>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</si>
  <si>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</si>
  <si>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</si>
  <si>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</si>
  <si>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</si>
  <si>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</si>
  <si>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</si>
  <si>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</si>
  <si>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</si>
  <si>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</si>
  <si>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</si>
  <si>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</si>
  <si>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</si>
  <si>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</si>
  <si>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</si>
  <si>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</si>
  <si>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</si>
  <si>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</si>
  <si>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</si>
  <si>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</si>
  <si>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</si>
  <si>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</si>
  <si>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</si>
  <si>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</si>
  <si>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</si>
  <si>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</si>
  <si>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</si>
  <si>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</si>
  <si>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</si>
  <si>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</si>
  <si>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</si>
  <si>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</si>
  <si>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</si>
  <si>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</si>
  <si>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</si>
  <si>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</si>
  <si>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</si>
  <si>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</si>
  <si>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</si>
  <si>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</si>
  <si>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</si>
  <si>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</si>
  <si>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</si>
  <si>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</si>
  <si>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</si>
  <si>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</si>
  <si>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</si>
  <si>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</si>
  <si>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</si>
  <si>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</si>
  <si>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</si>
  <si>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</si>
  <si>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</si>
  <si>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</si>
  <si>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</si>
  <si>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</si>
  <si>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</si>
  <si>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</si>
  <si>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</si>
  <si>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</si>
  <si>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</si>
  <si>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</si>
  <si>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</si>
  <si>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</si>
  <si>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</si>
  <si>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</si>
  <si>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</si>
  <si>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</si>
  <si>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</si>
  <si>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</si>
  <si>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</si>
  <si>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</si>
  <si>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</si>
  <si>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</si>
  <si>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</si>
  <si>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</si>
  <si>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</si>
  <si>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</si>
  <si>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</si>
  <si>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</si>
  <si>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</si>
  <si>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</si>
  <si>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</si>
  <si>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</si>
  <si>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</si>
  <si>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</si>
  <si>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</si>
  <si>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</si>
  <si>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</si>
  <si>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</si>
  <si>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</si>
  <si>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</si>
  <si>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</si>
  <si>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</si>
  <si>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</si>
  <si>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</si>
  <si>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</si>
  <si>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</si>
  <si>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</si>
  <si>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</si>
  <si>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</si>
  <si>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</si>
  <si>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</si>
  <si>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</si>
  <si>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</si>
  <si>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</si>
  <si>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</si>
  <si>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</si>
  <si>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</si>
  <si>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</si>
  <si>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</si>
  <si>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</si>
  <si>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</si>
  <si>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</si>
  <si>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</si>
  <si>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</si>
  <si>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</si>
  <si>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</si>
  <si>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</si>
  <si>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</si>
  <si>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</si>
  <si>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</si>
  <si>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</si>
  <si>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</si>
  <si>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</si>
  <si>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</si>
  <si>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</si>
  <si>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</si>
  <si>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</si>
  <si>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</si>
  <si>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</si>
  <si>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</si>
  <si>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</si>
  <si>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</si>
  <si>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</si>
  <si>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</si>
  <si>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</si>
  <si>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</si>
  <si>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</si>
  <si>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</si>
  <si>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</si>
  <si>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</si>
  <si>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</si>
  <si>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</si>
  <si>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</si>
  <si>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</si>
  <si>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</si>
  <si>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</si>
  <si>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</si>
  <si>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</si>
  <si>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</si>
  <si>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</si>
  <si>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</si>
  <si>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</si>
  <si>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</si>
  <si>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</si>
  <si>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</si>
  <si>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</si>
  <si>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</si>
  <si>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</si>
  <si>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</si>
  <si>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</si>
  <si>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</si>
  <si>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</si>
  <si>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</si>
  <si>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</si>
  <si>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</si>
  <si>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</si>
  <si>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</si>
  <si>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</si>
  <si>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</si>
  <si>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</si>
  <si>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</si>
  <si>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</si>
  <si>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</si>
  <si>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</si>
  <si>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</si>
  <si>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</si>
  <si>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</si>
  <si>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</si>
  <si>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</si>
  <si>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</si>
  <si>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</si>
  <si>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</si>
  <si>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</si>
  <si>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</si>
  <si>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</si>
  <si>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</si>
  <si>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</si>
  <si>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</si>
  <si>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</si>
  <si>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</si>
  <si>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</si>
  <si>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</si>
  <si>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</si>
  <si>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</si>
  <si>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</si>
  <si>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</si>
  <si>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</si>
  <si>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</si>
  <si>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</si>
  <si>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</si>
  <si>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</si>
  <si>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</si>
  <si>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</si>
  <si>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</si>
  <si>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</si>
  <si>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</si>
  <si>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</si>
  <si>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</si>
  <si>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</si>
  <si>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</si>
  <si>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</si>
  <si>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</si>
  <si>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</si>
  <si>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</si>
  <si>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</si>
  <si>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</si>
  <si>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</si>
  <si>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</si>
  <si>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</si>
  <si>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</si>
  <si>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</si>
  <si>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</si>
  <si>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</si>
  <si>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</si>
  <si>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</si>
  <si>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</si>
  <si>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</si>
  <si>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</si>
  <si>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</si>
  <si>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</si>
  <si>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</si>
  <si>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</si>
  <si>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</si>
  <si>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</si>
  <si>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</si>
  <si>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</si>
  <si>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</si>
  <si>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</si>
  <si>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</si>
  <si>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</si>
  <si>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</si>
  <si>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</si>
  <si>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</si>
  <si>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</si>
  <si>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</si>
  <si>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</si>
  <si>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</si>
  <si>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</si>
  <si>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</si>
  <si>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</si>
  <si>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</si>
  <si>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</si>
  <si>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</si>
  <si>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</si>
  <si>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</si>
  <si>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</si>
  <si>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</si>
  <si>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</si>
  <si>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</si>
  <si>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</si>
  <si>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</si>
  <si>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</si>
  <si>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</si>
  <si>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</si>
  <si>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</si>
  <si>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</si>
  <si>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</si>
  <si>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</si>
  <si>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</si>
  <si>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</si>
  <si>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</si>
  <si>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</si>
  <si>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</si>
  <si>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</si>
  <si>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</si>
  <si>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</si>
  <si>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</si>
  <si>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</si>
  <si>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</si>
  <si>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</si>
  <si>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</si>
  <si>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</si>
  <si>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</si>
  <si>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</si>
  <si>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</si>
  <si>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</si>
  <si>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</si>
  <si>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</si>
  <si>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</si>
  <si>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</si>
  <si>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</si>
  <si>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</si>
  <si>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</si>
  <si>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</si>
  <si>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</si>
  <si>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</si>
  <si>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</si>
  <si>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</si>
  <si>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</si>
  <si>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</si>
  <si>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</si>
  <si>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</si>
  <si>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</si>
  <si>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</si>
  <si>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</si>
  <si>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</si>
  <si>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</si>
  <si>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</si>
  <si>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</si>
  <si>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</si>
  <si>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</si>
  <si>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</si>
  <si>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</si>
  <si>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</si>
  <si>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</si>
  <si>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</si>
  <si>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</si>
  <si>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</si>
  <si>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</si>
  <si>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</si>
  <si>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</si>
  <si>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</si>
  <si>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</si>
  <si>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</si>
  <si>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</si>
  <si>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</si>
  <si>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</si>
  <si>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</si>
  <si>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</si>
  <si>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</si>
  <si>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</si>
  <si>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</si>
  <si>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</si>
  <si>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</si>
  <si>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</si>
  <si>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</si>
  <si>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</si>
  <si>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</si>
  <si>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</si>
  <si>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</si>
  <si>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</si>
  <si>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</si>
  <si>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</si>
  <si>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</si>
  <si>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</si>
  <si>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</si>
  <si>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</si>
  <si>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</si>
  <si>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</si>
  <si>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</si>
  <si>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</si>
  <si>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</si>
  <si>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</si>
  <si>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</si>
  <si>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</si>
  <si>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</si>
  <si>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</si>
  <si>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</si>
  <si>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</si>
  <si>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</si>
  <si>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</si>
  <si>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</si>
  <si>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</si>
  <si>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</si>
  <si>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</si>
  <si>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</si>
  <si>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</si>
  <si>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</si>
  <si>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</si>
  <si>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</si>
  <si>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</si>
  <si>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</si>
  <si>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</si>
  <si>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</si>
  <si>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</si>
  <si>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</si>
  <si>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</si>
  <si>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</si>
  <si>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</si>
  <si>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</si>
  <si>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</si>
  <si>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</si>
  <si>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</si>
  <si>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</si>
  <si>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</si>
  <si>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</si>
  <si>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</si>
  <si>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</si>
  <si>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</si>
  <si>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</si>
  <si>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</si>
  <si>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</si>
  <si>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</si>
  <si>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</si>
  <si>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</si>
  <si>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</si>
  <si>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</si>
  <si>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</si>
  <si>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</si>
  <si>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</si>
  <si>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</si>
  <si>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</si>
  <si>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</si>
  <si>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</si>
  <si>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</si>
  <si>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</si>
  <si>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</si>
  <si>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</si>
  <si>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</si>
  <si>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</si>
  <si>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</si>
  <si>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</si>
  <si>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</si>
  <si>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</si>
  <si>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</si>
  <si>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</si>
  <si>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</si>
  <si>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</si>
  <si>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</si>
  <si>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</si>
  <si>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</si>
  <si>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</si>
  <si>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</si>
  <si>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</si>
  <si>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</si>
  <si>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</si>
  <si>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</si>
  <si>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</si>
  <si>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</si>
  <si>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</si>
  <si>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</si>
  <si>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</si>
  <si>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</si>
  <si>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</si>
  <si>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</si>
  <si>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</si>
  <si>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</si>
  <si>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</si>
  <si>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</si>
  <si>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</si>
  <si>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</si>
  <si>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</si>
  <si>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</si>
  <si>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</si>
  <si>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</si>
  <si>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</si>
  <si>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</si>
  <si>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</si>
  <si>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</si>
  <si>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</si>
  <si>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</si>
  <si>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</si>
  <si>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</si>
  <si>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</si>
  <si>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</si>
  <si>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</si>
  <si>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</si>
  <si>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</si>
  <si>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</si>
  <si>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</si>
  <si>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</si>
  <si>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</si>
  <si>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</si>
  <si>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</si>
  <si>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</si>
  <si>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</si>
  <si>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</si>
  <si>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</si>
  <si>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</si>
  <si>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</si>
  <si>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</si>
  <si>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</si>
  <si>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</si>
  <si>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</si>
  <si>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</si>
  <si>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</si>
  <si>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</si>
  <si>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</si>
  <si>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</si>
  <si>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</si>
  <si>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</si>
  <si>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</si>
  <si>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</si>
  <si>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</si>
  <si>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</si>
  <si>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</si>
  <si>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</si>
  <si>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</si>
  <si>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</si>
  <si>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</si>
  <si>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</si>
  <si>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</si>
  <si>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</si>
  <si>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</si>
  <si>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</si>
  <si>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</si>
  <si>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</si>
  <si>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</si>
  <si>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</si>
  <si>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</si>
  <si>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</si>
  <si>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</si>
  <si>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</si>
  <si>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</si>
  <si>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</si>
  <si>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</si>
  <si>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</si>
  <si>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</si>
  <si>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</si>
  <si>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</si>
  <si>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</si>
  <si>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</si>
  <si>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</si>
  <si>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</si>
  <si>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</si>
  <si>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</si>
  <si>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</si>
  <si>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</si>
  <si>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</si>
  <si>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</si>
  <si>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</si>
  <si>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</si>
  <si>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</si>
  <si>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</si>
  <si>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</si>
  <si>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</si>
  <si>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</si>
  <si>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</si>
  <si>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</si>
  <si>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</si>
  <si>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</si>
  <si>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</si>
  <si>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</si>
  <si>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</si>
  <si>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</si>
  <si>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</si>
  <si>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</si>
  <si>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</si>
  <si>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</si>
  <si>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</si>
  <si>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</si>
  <si>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</si>
  <si>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</si>
  <si>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</si>
  <si>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</si>
  <si>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</si>
  <si>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</si>
  <si>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</si>
  <si>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</si>
  <si>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</si>
  <si>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</si>
  <si>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</si>
  <si>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</si>
  <si>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</si>
  <si>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</si>
  <si>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</si>
  <si>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</si>
  <si>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</si>
  <si>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</si>
  <si>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</si>
  <si>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</si>
  <si>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</si>
  <si>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</si>
  <si>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</si>
  <si>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</si>
  <si>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</si>
  <si>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</si>
  <si>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</si>
  <si>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</si>
  <si>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</si>
  <si>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</si>
  <si>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</si>
  <si>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</si>
  <si>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</si>
  <si>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</si>
  <si>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</si>
  <si>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</si>
  <si>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</si>
  <si>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</si>
  <si>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</si>
  <si>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</si>
  <si>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</si>
  <si>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</si>
  <si>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</si>
  <si>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</si>
  <si>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</si>
  <si>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</si>
  <si>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</si>
  <si>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</si>
  <si>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</si>
  <si>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</si>
  <si>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</si>
  <si>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</si>
  <si>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</si>
  <si>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</si>
  <si>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</si>
  <si>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</si>
  <si>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</si>
  <si>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</si>
  <si>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</si>
  <si>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</si>
  <si>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</si>
  <si>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</si>
  <si>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</si>
  <si>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</si>
  <si>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</si>
  <si>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</si>
  <si>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</si>
  <si>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</si>
  <si>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</si>
  <si>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</si>
  <si>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</si>
  <si>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</si>
  <si>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</si>
  <si>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</si>
  <si>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</si>
  <si>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</si>
  <si>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</si>
  <si>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</si>
  <si>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</si>
  <si>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</si>
  <si>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</si>
  <si>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</si>
  <si>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</si>
  <si>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</si>
  <si>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</si>
  <si>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</si>
  <si>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</si>
  <si>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</si>
  <si>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</si>
  <si>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</si>
  <si>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</si>
  <si>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</si>
  <si>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</si>
  <si>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</si>
  <si>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</si>
  <si>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</si>
  <si>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</si>
  <si>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</si>
  <si>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</si>
  <si>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</si>
  <si>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</si>
  <si>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</si>
  <si>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</si>
  <si>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</si>
  <si>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</si>
  <si>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</si>
  <si>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</si>
  <si>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</si>
  <si>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</si>
  <si>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</si>
  <si>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</si>
  <si>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</si>
  <si>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</si>
  <si>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</si>
  <si>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</si>
  <si>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</si>
  <si>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</si>
  <si>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</si>
  <si>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</si>
  <si>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</si>
  <si>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</si>
  <si>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</si>
  <si>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</si>
  <si>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</si>
  <si>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</si>
  <si>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</si>
  <si>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</si>
  <si>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</si>
  <si>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</si>
  <si>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</si>
  <si>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</si>
  <si>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</si>
  <si>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</si>
  <si>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</si>
  <si>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</si>
  <si>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</si>
  <si>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</si>
  <si>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</si>
  <si>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</si>
  <si>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</si>
  <si>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</si>
  <si>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</si>
  <si>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</si>
  <si>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</si>
  <si>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</si>
  <si>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</si>
  <si>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</si>
  <si>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</si>
  <si>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</si>
  <si>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</si>
  <si>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</si>
  <si>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</si>
  <si>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</si>
  <si>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</si>
  <si>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</si>
  <si>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</si>
  <si>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</si>
  <si>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</si>
  <si>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</si>
  <si>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</si>
  <si>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</si>
  <si>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</si>
  <si>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</si>
  <si>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</si>
  <si>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</si>
  <si>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</si>
  <si>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</si>
  <si>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</si>
  <si>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</si>
  <si>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</si>
  <si>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</si>
  <si>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</si>
  <si>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</si>
  <si>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</si>
  <si>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</si>
  <si>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</si>
  <si>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</si>
  <si>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</si>
  <si>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</si>
  <si>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</si>
  <si>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</si>
  <si>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</si>
  <si>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</si>
  <si>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</si>
  <si>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</si>
  <si>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</si>
  <si>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</si>
  <si>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</si>
  <si>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</si>
  <si>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</si>
  <si>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</si>
  <si>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</si>
  <si>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</si>
  <si>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</si>
  <si>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</si>
  <si>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</si>
  <si>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</si>
  <si>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</si>
  <si>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</si>
  <si>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</si>
  <si>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</si>
  <si>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</si>
  <si>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</si>
  <si>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</si>
  <si>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</si>
  <si>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</si>
  <si>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</si>
  <si>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</si>
  <si>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</si>
  <si>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</si>
  <si>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</si>
  <si>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</si>
  <si>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</si>
  <si>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</si>
  <si>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</si>
  <si>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</si>
  <si>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</si>
  <si>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</si>
  <si>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</si>
  <si>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</si>
  <si>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</si>
  <si>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</si>
  <si>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</si>
  <si>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</si>
  <si>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</si>
  <si>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</si>
  <si>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</si>
  <si>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</si>
  <si>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</si>
  <si>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</si>
  <si>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</si>
  <si>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</si>
  <si>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</si>
  <si>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</si>
  <si>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</si>
  <si>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</si>
  <si>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</si>
  <si>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</si>
  <si>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</si>
  <si>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</si>
  <si>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</si>
  <si>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</si>
  <si>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</si>
  <si>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</si>
  <si>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</si>
  <si>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</si>
  <si>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</si>
  <si>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</si>
  <si>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</si>
  <si>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</si>
  <si>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</si>
  <si>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</si>
  <si>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</si>
  <si>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</si>
  <si>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</si>
  <si>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</si>
  <si>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</si>
  <si>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</si>
  <si>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</si>
  <si>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</si>
  <si>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</si>
  <si>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</si>
  <si>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</si>
  <si>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</si>
  <si>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</si>
  <si>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</si>
  <si>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</si>
  <si>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</si>
  <si>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</si>
  <si>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</si>
  <si>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</si>
  <si>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</si>
  <si>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</si>
  <si>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</si>
  <si>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</si>
  <si>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</si>
  <si>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</si>
  <si>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</si>
  <si>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</si>
  <si>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</si>
  <si>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</si>
  <si>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</si>
  <si>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</si>
  <si>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</si>
  <si>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</si>
  <si>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</si>
  <si>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</si>
  <si>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</si>
  <si>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</si>
  <si>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</si>
  <si>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</si>
  <si>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</si>
  <si>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</si>
  <si>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</si>
  <si>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</si>
  <si>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</si>
  <si>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</si>
  <si>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</si>
  <si>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</si>
  <si>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</si>
  <si>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</si>
  <si>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</si>
  <si>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</si>
  <si>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</si>
  <si>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</si>
  <si>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</si>
  <si>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</si>
  <si>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</si>
  <si>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</si>
  <si>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</si>
  <si>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</si>
  <si>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</si>
  <si>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</si>
  <si>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</si>
  <si>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</si>
  <si>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</si>
  <si>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</si>
  <si>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</si>
  <si>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</si>
  <si>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</si>
  <si>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</si>
  <si>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</si>
  <si>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</si>
  <si>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</si>
  <si>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</si>
  <si>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</si>
  <si>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</si>
  <si>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</si>
  <si>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</si>
  <si>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</si>
  <si>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</si>
  <si>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</si>
  <si>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</si>
  <si>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</si>
  <si>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</si>
  <si>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</si>
  <si>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</si>
  <si>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</si>
  <si>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</si>
  <si>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</si>
  <si>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</si>
  <si>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</si>
  <si>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</si>
  <si>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</si>
  <si>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</si>
  <si>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</si>
  <si>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</si>
  <si>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</si>
  <si>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</si>
  <si>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</si>
  <si>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</si>
  <si>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</si>
  <si>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</si>
  <si>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</si>
  <si>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</si>
  <si>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</si>
  <si>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</si>
  <si>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</si>
  <si>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</si>
  <si>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</si>
  <si>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</si>
  <si>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</si>
  <si>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</si>
  <si>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</si>
  <si>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</si>
  <si>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</si>
  <si>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</si>
  <si>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</si>
  <si>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</si>
  <si>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</si>
  <si>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</si>
  <si>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</si>
  <si>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</si>
  <si>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</si>
  <si>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</si>
  <si>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</si>
  <si>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</si>
  <si>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</si>
  <si>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</si>
  <si>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</si>
  <si>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</si>
  <si>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</si>
  <si>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</si>
  <si>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</si>
  <si>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</si>
  <si>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</si>
  <si>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</si>
  <si>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</si>
  <si>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</si>
  <si>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</si>
  <si>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</si>
  <si>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</si>
  <si>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</si>
  <si>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</si>
  <si>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</si>
  <si>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</si>
  <si>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</si>
  <si>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</si>
  <si>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</si>
  <si>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</si>
  <si>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</si>
  <si>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</si>
  <si>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</si>
  <si>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</si>
  <si>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</si>
  <si>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</si>
  <si>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</si>
  <si>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</si>
  <si>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</si>
  <si>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</si>
  <si>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</si>
  <si>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</si>
  <si>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</si>
  <si>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</si>
  <si>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</si>
  <si>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</si>
  <si>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</si>
  <si>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</si>
  <si>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</si>
  <si>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</si>
  <si>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</si>
  <si>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</si>
  <si>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</si>
  <si>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</si>
  <si>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</si>
  <si>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</si>
  <si>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</si>
  <si>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</si>
  <si>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</si>
  <si>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</si>
  <si>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</si>
  <si>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</si>
  <si>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</si>
  <si>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</si>
  <si>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</si>
  <si>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</si>
  <si>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</si>
  <si>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</si>
  <si>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</si>
  <si>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</si>
  <si>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</si>
  <si>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</si>
  <si>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</si>
  <si>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</si>
  <si>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</si>
  <si>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</si>
  <si>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</si>
  <si>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</si>
  <si>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</si>
  <si>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</si>
  <si>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</si>
  <si>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</si>
  <si>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</si>
  <si>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</si>
  <si>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</si>
  <si>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</si>
  <si>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</si>
  <si>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</si>
  <si>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</si>
  <si>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</si>
  <si>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</si>
  <si>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</si>
  <si>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</si>
  <si>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</si>
  <si>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</si>
  <si>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</si>
  <si>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</si>
  <si>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</si>
  <si>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</si>
  <si>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</si>
  <si>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</si>
  <si>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</si>
  <si>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</si>
  <si>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</si>
  <si>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</si>
  <si>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</si>
  <si>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</si>
  <si>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</si>
  <si>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</si>
  <si>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</si>
  <si>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</si>
  <si>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</si>
  <si>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</si>
  <si>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</si>
  <si>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</si>
  <si>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</si>
  <si>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</si>
  <si>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</si>
  <si>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</si>
  <si>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</si>
  <si>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</si>
  <si>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</si>
  <si>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</si>
  <si>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</si>
  <si>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</si>
  <si>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</si>
  <si>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</si>
  <si>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</si>
  <si>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</si>
  <si>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</si>
  <si>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</si>
  <si>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</si>
  <si>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</si>
  <si>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</si>
  <si>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</si>
  <si>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</si>
  <si>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</si>
  <si>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</si>
  <si>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</si>
  <si>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</si>
  <si>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</si>
  <si>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</si>
  <si>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</si>
  <si>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</si>
  <si>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</si>
  <si>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</si>
  <si>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</si>
  <si>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</si>
  <si>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</si>
  <si>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</si>
  <si>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</si>
  <si>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</si>
  <si>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</si>
  <si>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</si>
  <si>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</si>
  <si>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</si>
  <si>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</si>
  <si>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</si>
  <si>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</si>
  <si>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</si>
  <si>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</si>
  <si>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</si>
  <si>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</si>
  <si>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</si>
  <si>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</si>
  <si>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</si>
  <si>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</si>
  <si>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</si>
  <si>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</si>
  <si>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</si>
  <si>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</si>
  <si>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</si>
  <si>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</si>
  <si>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</si>
  <si>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</si>
  <si>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</si>
  <si>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</si>
  <si>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</si>
  <si>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</si>
  <si>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</si>
  <si>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</si>
  <si>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</si>
  <si>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</si>
  <si>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</si>
  <si>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</si>
  <si>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</si>
  <si>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</si>
  <si>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</si>
  <si>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</si>
  <si>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</si>
  <si>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</si>
  <si>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</si>
  <si>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</si>
  <si>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</si>
  <si>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</si>
  <si>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</si>
  <si>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</si>
  <si>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</si>
  <si>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</si>
  <si>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</si>
  <si>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</si>
  <si>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</si>
  <si>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</si>
  <si>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</si>
  <si>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</si>
  <si>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</si>
  <si>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</si>
  <si>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</si>
  <si>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</si>
  <si>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</si>
  <si>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</si>
  <si>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</si>
  <si>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</si>
  <si>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</si>
  <si>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</si>
  <si>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</si>
  <si>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</si>
  <si>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</si>
  <si>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</si>
  <si>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</si>
  <si>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</si>
  <si>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</si>
  <si>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</si>
  <si>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</si>
  <si>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</si>
  <si>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</si>
  <si>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</si>
  <si>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</si>
  <si>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</si>
  <si>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</si>
  <si>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</si>
  <si>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</si>
  <si>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</si>
  <si>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</si>
  <si>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</si>
  <si>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</si>
  <si>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</si>
  <si>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</si>
  <si>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</si>
  <si>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</si>
  <si>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</si>
  <si>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</si>
  <si>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</si>
  <si>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</si>
  <si>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</si>
  <si>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</si>
  <si>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</si>
  <si>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</si>
  <si>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</si>
  <si>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</si>
  <si>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</si>
  <si>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</si>
  <si>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</si>
  <si>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</si>
  <si>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</si>
  <si>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</si>
  <si>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</si>
  <si>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</si>
  <si>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</si>
  <si>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</si>
  <si>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</si>
  <si>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</si>
  <si>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</si>
  <si>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</si>
  <si>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</si>
  <si>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</si>
  <si>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</si>
  <si>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</si>
  <si>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</si>
  <si>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</si>
  <si>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</si>
  <si>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</si>
  <si>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</si>
  <si>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</si>
  <si>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</si>
  <si>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</si>
  <si>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</si>
  <si>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</si>
  <si>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</si>
  <si>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</si>
  <si>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</si>
  <si>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</si>
  <si>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</si>
  <si>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</si>
  <si>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</si>
  <si>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</si>
  <si>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</si>
  <si>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</si>
  <si>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</si>
  <si>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</si>
  <si>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</si>
  <si>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</si>
  <si>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</si>
  <si>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</si>
  <si>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</si>
  <si>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</si>
  <si>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</si>
  <si>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</si>
  <si>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</si>
  <si>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</si>
  <si>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</si>
  <si>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</si>
  <si>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</si>
  <si>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</si>
  <si>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</si>
  <si>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</si>
  <si>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</si>
  <si>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</si>
  <si>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</si>
  <si>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</si>
  <si>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</si>
  <si>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</si>
  <si>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</si>
  <si>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</si>
  <si>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</si>
  <si>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</si>
  <si>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</si>
  <si>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</si>
  <si>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</si>
  <si>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</si>
  <si>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</si>
  <si>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</si>
  <si>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</si>
  <si>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</si>
  <si>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</si>
  <si>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</si>
  <si>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</si>
  <si>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</si>
  <si>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</si>
  <si>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</si>
  <si>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</si>
  <si>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</si>
  <si>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</si>
  <si>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</si>
  <si>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</si>
  <si>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</si>
  <si>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</si>
  <si>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</si>
  <si>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</si>
  <si>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</si>
  <si>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</si>
  <si>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</si>
  <si>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</si>
  <si>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</si>
  <si>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</si>
  <si>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</si>
  <si>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</si>
  <si>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</si>
  <si>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</si>
  <si>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</si>
  <si>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</si>
  <si>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</si>
  <si>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</si>
  <si>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</si>
  <si>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</si>
  <si>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</si>
  <si>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</si>
  <si>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</si>
  <si>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</si>
  <si>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</si>
  <si>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</si>
  <si>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</si>
  <si>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</si>
  <si>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</si>
  <si>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</si>
  <si>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</si>
  <si>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</si>
  <si>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</si>
  <si>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</si>
  <si>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</si>
  <si>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</si>
  <si>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</si>
  <si>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</si>
  <si>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</si>
  <si>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</si>
  <si>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</si>
  <si>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</si>
  <si>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</si>
  <si>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</si>
  <si>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</si>
  <si>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</si>
  <si>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</si>
  <si>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</si>
  <si>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</si>
  <si>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</si>
  <si>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</si>
  <si>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</si>
  <si>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</si>
  <si>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</si>
  <si>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</si>
  <si>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</si>
  <si>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</si>
  <si>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</si>
  <si>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</si>
  <si>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</si>
  <si>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</si>
  <si>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</si>
  <si>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</si>
  <si>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</si>
  <si>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</si>
  <si>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</si>
  <si>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</si>
  <si>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</si>
  <si>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</si>
  <si>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</si>
  <si>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</si>
  <si>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</si>
  <si>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</si>
  <si>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</si>
  <si>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</si>
  <si>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</si>
  <si>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</si>
  <si>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</si>
  <si>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</si>
  <si>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</si>
  <si>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</si>
  <si>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</si>
  <si>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</si>
  <si>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</si>
  <si>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</si>
  <si>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</si>
  <si>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</si>
  <si>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</si>
  <si>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</si>
  <si>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</si>
  <si>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</si>
  <si>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</si>
  <si>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</si>
  <si>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</si>
  <si>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</si>
  <si>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</si>
  <si>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</si>
  <si>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</si>
  <si>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</si>
  <si>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</si>
  <si>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</si>
  <si>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</si>
  <si>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</si>
  <si>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</si>
  <si>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</si>
  <si>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</si>
  <si>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</si>
  <si>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</si>
  <si>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</si>
  <si>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</si>
  <si>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</si>
  <si>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</si>
  <si>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</si>
  <si>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</si>
  <si>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</si>
  <si>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</si>
  <si>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</si>
  <si>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</si>
  <si>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</si>
  <si>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</si>
  <si>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</si>
  <si>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</si>
  <si>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</si>
  <si>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</si>
  <si>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</si>
  <si>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</si>
  <si>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</si>
  <si>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</si>
  <si>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</si>
  <si>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</si>
  <si>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</si>
  <si>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</si>
  <si>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</si>
  <si>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</si>
  <si>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</si>
  <si>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</si>
  <si>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</si>
  <si>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</si>
  <si>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</si>
  <si>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</si>
  <si>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</si>
  <si>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</si>
  <si>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</si>
  <si>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</si>
  <si>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</si>
  <si>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</si>
  <si>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</si>
  <si>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</si>
  <si>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</si>
  <si>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</si>
  <si>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</si>
  <si>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</si>
  <si>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</si>
  <si>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</si>
  <si>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</si>
  <si>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</si>
  <si>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</si>
  <si>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</si>
  <si>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</si>
  <si>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</si>
  <si>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</si>
  <si>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</si>
  <si>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</si>
  <si>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</si>
  <si>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</si>
  <si>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</si>
  <si>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</si>
  <si>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</si>
  <si>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</si>
  <si>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</si>
  <si>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</si>
  <si>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</si>
  <si>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</si>
  <si>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</si>
  <si>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</si>
  <si>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</si>
  <si>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</si>
  <si>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</si>
  <si>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</si>
  <si>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</si>
  <si>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</si>
  <si>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</si>
  <si>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</si>
  <si>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</si>
  <si>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</si>
  <si>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</si>
  <si>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</si>
  <si>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</si>
  <si>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</si>
  <si>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</si>
  <si>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</si>
  <si>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</si>
  <si>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</si>
  <si>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</si>
  <si>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</si>
  <si>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</si>
  <si>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</si>
  <si>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</si>
  <si>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</si>
  <si>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</si>
  <si>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</si>
  <si>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</si>
  <si>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</si>
  <si>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</si>
  <si>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</si>
  <si>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</si>
  <si>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</si>
  <si>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</si>
  <si>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</si>
  <si>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</si>
  <si>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</si>
  <si>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</si>
  <si>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</si>
  <si>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</si>
  <si>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</si>
  <si>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</si>
  <si>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</si>
  <si>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</si>
  <si>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</si>
  <si>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</si>
  <si>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</si>
  <si>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</si>
  <si>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</si>
  <si>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</si>
  <si>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</si>
  <si>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</si>
  <si>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</si>
  <si>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</si>
  <si>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</si>
  <si>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</si>
  <si>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</si>
  <si>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</si>
  <si>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</si>
  <si>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</si>
  <si>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</si>
  <si>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</si>
  <si>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</si>
  <si>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</si>
  <si>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</si>
  <si>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</si>
  <si>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</si>
  <si>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</si>
  <si>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</si>
  <si>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</si>
  <si>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</si>
  <si>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</si>
  <si>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</si>
  <si>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</si>
  <si>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</si>
  <si>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</si>
  <si>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</si>
  <si>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</si>
  <si>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</si>
  <si>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</si>
  <si>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</si>
  <si>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</si>
  <si>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</si>
  <si>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</si>
  <si>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</si>
  <si>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</si>
  <si>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</si>
  <si>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</si>
  <si>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</si>
  <si>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</si>
  <si>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</si>
  <si>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</si>
  <si>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</si>
  <si>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</si>
  <si>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</si>
  <si>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</si>
  <si>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</si>
  <si>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</si>
  <si>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</si>
  <si>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</si>
  <si>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</si>
  <si>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</si>
  <si>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</si>
  <si>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</si>
  <si>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</si>
  <si>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</si>
  <si>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</si>
  <si>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</si>
  <si>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</si>
  <si>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</si>
  <si>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</si>
  <si>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</si>
  <si>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</si>
  <si>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</si>
  <si>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</si>
  <si>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</si>
  <si>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</si>
  <si>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</si>
  <si>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</si>
  <si>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</si>
  <si>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</si>
  <si>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</si>
  <si>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</si>
  <si>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</si>
  <si>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</si>
  <si>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</si>
  <si>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</si>
  <si>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</si>
  <si>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</si>
  <si>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</si>
  <si>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</si>
  <si>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</si>
  <si>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</si>
  <si>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</si>
  <si>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</si>
  <si>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</si>
  <si>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</si>
  <si>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</si>
  <si>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</si>
  <si>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</si>
  <si>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</si>
  <si>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</si>
  <si>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</si>
  <si>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</si>
  <si>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</si>
  <si>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</si>
  <si>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</si>
  <si>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</si>
  <si>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</si>
  <si>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</si>
  <si>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</si>
  <si>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</si>
  <si>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</si>
  <si>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</si>
  <si>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</si>
  <si>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</si>
  <si>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</si>
  <si>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</si>
  <si>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</si>
  <si>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</si>
  <si>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</si>
  <si>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</si>
  <si>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</si>
  <si>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</si>
  <si>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</si>
  <si>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</si>
  <si>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</si>
  <si>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</si>
  <si>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</si>
  <si>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</si>
  <si>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</si>
  <si>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</si>
  <si>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</si>
  <si>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</si>
  <si>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</si>
  <si>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</si>
  <si>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</si>
  <si>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</si>
  <si>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</si>
  <si>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</si>
  <si>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</si>
  <si>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</si>
  <si>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</si>
  <si>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</si>
  <si>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</si>
  <si>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</si>
  <si>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</si>
  <si>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</si>
  <si>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</si>
  <si>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</si>
  <si>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</si>
  <si>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</si>
  <si>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</si>
  <si>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</si>
  <si>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</si>
  <si>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</si>
  <si>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</si>
  <si>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</si>
  <si>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</si>
  <si>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</si>
  <si>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</si>
  <si>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</si>
  <si>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</si>
  <si>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</si>
  <si>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</si>
  <si>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</si>
  <si>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</si>
  <si>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</si>
  <si>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</si>
  <si>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</si>
  <si>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</si>
  <si>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</si>
  <si>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</si>
  <si>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</si>
  <si>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</si>
  <si>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</si>
  <si>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</si>
  <si>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</si>
  <si>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</si>
  <si>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</si>
  <si>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</si>
  <si>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</si>
  <si>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</si>
  <si>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</si>
  <si>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</si>
  <si>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</si>
  <si>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</si>
  <si>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</si>
  <si>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</si>
  <si>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</si>
  <si>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</si>
  <si>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</si>
  <si>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</si>
  <si>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</si>
  <si>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</si>
  <si>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</si>
  <si>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</si>
  <si>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</si>
  <si>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</si>
  <si>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</si>
  <si>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</si>
  <si>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</si>
  <si>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</si>
  <si>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</si>
  <si>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</si>
  <si>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</si>
  <si>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</si>
  <si>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</si>
  <si>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</si>
  <si>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</si>
  <si>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</si>
  <si>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</si>
  <si>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</si>
  <si>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</si>
  <si>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</si>
  <si>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</si>
  <si>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</si>
  <si>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</si>
  <si>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</si>
  <si>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</si>
  <si>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</si>
  <si>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</si>
  <si>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</si>
  <si>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</si>
  <si>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</si>
  <si>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</si>
  <si>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</si>
  <si>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</si>
  <si>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</si>
  <si>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</si>
  <si>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</si>
  <si>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</si>
  <si>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</si>
  <si>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</si>
  <si>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</si>
  <si>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</si>
  <si>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</si>
  <si>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</si>
  <si>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</si>
  <si>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</si>
  <si>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</si>
  <si>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</si>
  <si>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</si>
  <si>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</si>
  <si>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</si>
  <si>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</si>
  <si>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</si>
  <si>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</si>
  <si>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</si>
  <si>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</si>
  <si>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</si>
  <si>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</si>
  <si>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</si>
  <si>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</si>
  <si>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</si>
  <si>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</si>
  <si>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</si>
  <si>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</si>
  <si>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</si>
  <si>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</si>
  <si>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</si>
  <si>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</si>
  <si>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</si>
  <si>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</si>
  <si>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</si>
  <si>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</si>
  <si>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</si>
  <si>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</si>
  <si>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</si>
  <si>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</si>
  <si>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</si>
  <si>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</si>
  <si>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</si>
  <si>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</si>
  <si>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</si>
  <si>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</si>
  <si>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</si>
  <si>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</si>
  <si>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</si>
  <si>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</si>
  <si>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</si>
  <si>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</si>
  <si>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</si>
  <si>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</si>
  <si>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</si>
  <si>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</si>
  <si>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</si>
  <si>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</si>
  <si>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</si>
  <si>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</si>
  <si>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</si>
  <si>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</si>
  <si>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</si>
  <si>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</si>
  <si>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</si>
  <si>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</si>
  <si>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</si>
  <si>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</si>
  <si>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</si>
  <si>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</si>
  <si>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</si>
  <si>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</si>
  <si>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</si>
  <si>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</si>
  <si>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</si>
  <si>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</si>
  <si>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</si>
  <si>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</si>
  <si>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</si>
  <si>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</si>
  <si>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</si>
  <si>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</si>
  <si>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</si>
  <si>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</si>
  <si>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</si>
  <si>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</si>
  <si>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</si>
  <si>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</si>
  <si>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</si>
  <si>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</si>
  <si>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</si>
  <si>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</si>
  <si>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</si>
  <si>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</si>
  <si>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</si>
  <si>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</si>
  <si>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</si>
  <si>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</si>
  <si>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</si>
  <si>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</si>
  <si>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</si>
  <si>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</si>
  <si>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</si>
  <si>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</si>
  <si>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</si>
  <si>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</si>
  <si>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</si>
  <si>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</si>
  <si>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</si>
  <si>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</si>
  <si>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</si>
  <si>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</si>
  <si>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</si>
  <si>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</si>
  <si>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</si>
  <si>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</si>
  <si>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</si>
  <si>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</si>
  <si>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</si>
  <si>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</si>
  <si>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</si>
  <si>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</si>
  <si>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</si>
  <si>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</si>
  <si>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</si>
  <si>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</si>
  <si>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</si>
  <si>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</si>
  <si>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</si>
  <si>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</si>
  <si>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</si>
  <si>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</si>
  <si>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</si>
  <si>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</si>
  <si>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</si>
  <si>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</si>
  <si>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</si>
  <si>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</si>
  <si>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</si>
  <si>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</si>
  <si>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</si>
  <si>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</si>
  <si>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</si>
  <si>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</si>
  <si>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</si>
  <si>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</si>
  <si>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</si>
  <si>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</si>
  <si>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</si>
  <si>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</si>
  <si>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</si>
  <si>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</si>
  <si>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</si>
  <si>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</si>
  <si>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</si>
  <si>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</si>
  <si>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</si>
  <si>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</si>
  <si>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</si>
  <si>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</si>
  <si>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</si>
  <si>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</si>
  <si>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</si>
  <si>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</si>
  <si>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</si>
  <si>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</si>
  <si>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</si>
  <si>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</si>
  <si>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</si>
  <si>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</si>
  <si>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</si>
  <si>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</si>
  <si>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</si>
  <si>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</si>
  <si>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</si>
  <si>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</si>
  <si>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</si>
  <si>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</si>
  <si>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</si>
  <si>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</si>
  <si>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</si>
  <si>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</si>
  <si>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</si>
  <si>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</si>
  <si>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</si>
  <si>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</si>
  <si>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</si>
  <si>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</si>
  <si>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</si>
  <si>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</si>
  <si>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</si>
  <si>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</si>
  <si>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</si>
  <si>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</si>
  <si>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</si>
  <si>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</si>
  <si>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</si>
  <si>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</si>
  <si>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</si>
  <si>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</si>
  <si>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</si>
  <si>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</si>
  <si>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</si>
  <si>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</si>
  <si>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</si>
  <si>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</si>
  <si>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</si>
  <si>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</si>
  <si>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</si>
  <si>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</si>
  <si>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</si>
  <si>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</si>
  <si>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</si>
  <si>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</si>
  <si>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</si>
  <si>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</si>
  <si>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</si>
  <si>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</si>
  <si>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</si>
  <si>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</si>
  <si>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</si>
  <si>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</si>
  <si>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</si>
  <si>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</si>
  <si>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</si>
  <si>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</si>
  <si>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</si>
  <si>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</si>
  <si>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</si>
  <si>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</si>
  <si>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</si>
  <si>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</si>
  <si>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</si>
  <si>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</si>
  <si>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</si>
  <si>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</si>
  <si>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</si>
  <si>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</si>
  <si>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</si>
  <si>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</si>
  <si>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</si>
  <si>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</si>
  <si>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</si>
  <si>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</si>
  <si>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</si>
  <si>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</si>
  <si>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</si>
  <si>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</si>
  <si>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</si>
  <si>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</si>
  <si>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</si>
  <si>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</si>
  <si>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</si>
  <si>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</si>
  <si>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</si>
  <si>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</si>
  <si>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</si>
  <si>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</si>
  <si>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</si>
  <si>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</si>
  <si>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</si>
  <si>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</si>
  <si>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</si>
  <si>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</si>
  <si>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</si>
  <si>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</si>
  <si>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</si>
  <si>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</si>
  <si>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</si>
  <si>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</si>
  <si>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</si>
  <si>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</si>
  <si>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</si>
  <si>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</si>
  <si>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</si>
  <si>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</si>
  <si>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</si>
  <si>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</si>
  <si>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</si>
  <si>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</si>
  <si>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</si>
  <si>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</si>
  <si>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</si>
  <si>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</si>
  <si>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</si>
  <si>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</si>
  <si>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</si>
  <si>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</si>
  <si>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</si>
  <si>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</si>
  <si>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</si>
  <si>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</si>
  <si>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</si>
  <si>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</si>
  <si>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</si>
  <si>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</si>
  <si>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</si>
  <si>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</si>
  <si>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</si>
  <si>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</si>
  <si>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</si>
  <si>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</si>
  <si>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</si>
  <si>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</si>
  <si>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</si>
  <si>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</si>
  <si>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</si>
  <si>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</si>
  <si>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</si>
  <si>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</si>
  <si>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</si>
  <si>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</si>
  <si>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</si>
  <si>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</si>
  <si>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</si>
  <si>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</si>
  <si>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</si>
  <si>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</si>
  <si>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</si>
  <si>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</si>
  <si>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</si>
  <si>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</si>
  <si>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</si>
  <si>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</si>
  <si>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</si>
  <si>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</si>
  <si>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</si>
  <si>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</si>
  <si>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</si>
  <si>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</si>
  <si>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</si>
  <si>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</si>
  <si>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</si>
  <si>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</si>
  <si>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</si>
  <si>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</si>
  <si>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</si>
  <si>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</si>
  <si>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</si>
  <si>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</si>
  <si>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</si>
  <si>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</si>
  <si>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</si>
  <si>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</si>
  <si>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</si>
  <si>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</si>
  <si>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</si>
  <si>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</si>
  <si>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</si>
  <si>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</si>
  <si>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</si>
  <si>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</si>
  <si>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</si>
  <si>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</si>
  <si>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</si>
  <si>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</si>
  <si>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</si>
  <si>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</si>
  <si>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</si>
  <si>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</si>
  <si>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</si>
  <si>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</si>
  <si>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</si>
  <si>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</si>
  <si>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</si>
  <si>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</si>
  <si>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</si>
  <si>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</si>
  <si>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</si>
  <si>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</si>
  <si>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</si>
  <si>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</si>
  <si>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</si>
  <si>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</si>
  <si>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</si>
  <si>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</si>
  <si>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</si>
  <si>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</si>
  <si>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</si>
  <si>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</si>
  <si>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</si>
  <si>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</si>
  <si>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</si>
  <si>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</si>
  <si>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</si>
  <si>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</si>
  <si>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</si>
  <si>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</si>
  <si>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</si>
  <si>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</si>
  <si>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</si>
  <si>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</si>
  <si>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</si>
  <si>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</si>
  <si>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</si>
  <si>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</si>
  <si>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</si>
  <si>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</si>
  <si>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</si>
  <si>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</si>
  <si>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</si>
  <si>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</si>
  <si>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</si>
  <si>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</si>
  <si>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</si>
  <si>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</si>
  <si>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</si>
  <si>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</si>
  <si>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</si>
  <si>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</si>
  <si>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</si>
  <si>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</si>
  <si>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</si>
  <si>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</si>
  <si>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</si>
  <si>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</si>
  <si>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</si>
  <si>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</si>
  <si>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</si>
  <si>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</si>
  <si>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</si>
  <si>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</si>
  <si>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</si>
  <si>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</si>
  <si>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</si>
  <si>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</si>
  <si>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</si>
  <si>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</si>
  <si>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</si>
  <si>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</si>
  <si>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</si>
  <si>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</si>
  <si>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</si>
  <si>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</si>
  <si>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</si>
  <si>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</si>
  <si>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</si>
  <si>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</si>
  <si>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</si>
  <si>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</si>
  <si>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</si>
  <si>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</si>
  <si>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</si>
  <si>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</si>
  <si>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</si>
  <si>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</si>
  <si>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</si>
  <si>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</si>
  <si>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</si>
  <si>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</si>
  <si>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</si>
  <si>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</si>
  <si>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</si>
  <si>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</si>
  <si>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</si>
  <si>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</si>
  <si>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</si>
  <si>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</si>
  <si>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</si>
  <si>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</si>
  <si>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</si>
  <si>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</si>
  <si>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</si>
  <si>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</si>
  <si>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</si>
  <si>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</si>
  <si>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</si>
  <si>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</si>
  <si>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</si>
  <si>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</si>
  <si>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</si>
  <si>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</si>
  <si>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</si>
  <si>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</si>
  <si>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</si>
  <si>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</si>
  <si>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</si>
  <si>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</si>
  <si>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</si>
  <si>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</si>
  <si>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</si>
  <si>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</si>
  <si>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</si>
  <si>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</si>
  <si>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</si>
  <si>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</si>
  <si>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</si>
  <si>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</si>
  <si>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</si>
  <si>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</si>
  <si>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</si>
  <si>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</si>
  <si>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</si>
  <si>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</si>
  <si>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</si>
  <si>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</si>
  <si>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</si>
  <si>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</si>
  <si>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</si>
  <si>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</si>
  <si>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</si>
  <si>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</si>
  <si>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</si>
  <si>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</si>
  <si>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</si>
  <si>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</si>
  <si>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</si>
  <si>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</si>
  <si>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</si>
  <si>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</si>
  <si>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</si>
  <si>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</si>
  <si>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</si>
  <si>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</si>
  <si>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</si>
  <si>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</si>
  <si>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</si>
  <si>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</si>
  <si>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</si>
  <si>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</si>
  <si>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</si>
  <si>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</si>
  <si>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</si>
  <si>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</si>
  <si>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</si>
  <si>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</si>
  <si>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</si>
  <si>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</si>
  <si>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</si>
  <si>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</si>
  <si>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</si>
  <si>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</si>
  <si>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</si>
  <si>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</si>
  <si>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</si>
  <si>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</si>
  <si>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</si>
  <si>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</si>
  <si>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</si>
  <si>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</si>
  <si>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</si>
  <si>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</si>
  <si>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</si>
  <si>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</si>
  <si>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</si>
  <si>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</si>
  <si>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</si>
  <si>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</si>
  <si>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</si>
  <si>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</si>
  <si>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</si>
  <si>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</si>
  <si>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</si>
  <si>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</si>
  <si>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</si>
  <si>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</si>
  <si>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</si>
  <si>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</si>
  <si>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</si>
  <si>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</si>
  <si>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</si>
  <si>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</si>
  <si>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</si>
  <si>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</si>
  <si>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</si>
  <si>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</si>
  <si>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</si>
  <si>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</si>
  <si>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</si>
  <si>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</si>
  <si>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</si>
  <si>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</si>
  <si>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</si>
  <si>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</si>
  <si>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</si>
  <si>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</si>
  <si>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</si>
  <si>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</si>
  <si>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</si>
  <si>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</si>
  <si>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</si>
  <si>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</si>
  <si>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</si>
  <si>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</si>
  <si>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</si>
  <si>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</si>
  <si>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</si>
  <si>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</si>
  <si>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</si>
  <si>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</si>
  <si>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</si>
  <si>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</si>
  <si>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</si>
  <si>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</si>
  <si>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</si>
  <si>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</si>
  <si>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</si>
  <si>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</si>
  <si>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</si>
  <si>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</si>
  <si>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</si>
  <si>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</si>
  <si>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</si>
  <si>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</si>
  <si>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</si>
  <si>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</si>
  <si>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</si>
  <si>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</si>
  <si>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</si>
  <si>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</si>
  <si>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</si>
  <si>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</si>
  <si>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</si>
  <si>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</si>
  <si>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</si>
  <si>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</si>
  <si>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</si>
  <si>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</si>
  <si>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</si>
  <si>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</si>
  <si>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</si>
  <si>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</si>
  <si>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</si>
  <si>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</si>
  <si>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</si>
  <si>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</si>
  <si>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</si>
  <si>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</si>
  <si>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</si>
  <si>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</si>
  <si>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</si>
  <si>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</si>
  <si>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</si>
  <si>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</si>
  <si>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</si>
  <si>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</si>
  <si>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</si>
  <si>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</si>
  <si>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</si>
  <si>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</si>
  <si>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</si>
  <si>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</si>
  <si>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</si>
  <si>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</si>
  <si>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</si>
  <si>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</si>
  <si>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</si>
  <si>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</si>
  <si>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</si>
  <si>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</si>
  <si>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</si>
  <si>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</si>
  <si>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</si>
  <si>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</si>
  <si>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</si>
  <si>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</si>
  <si>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</si>
  <si>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</si>
  <si>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</si>
  <si>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</si>
  <si>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</si>
  <si>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</si>
  <si>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</si>
  <si>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</si>
  <si>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</si>
  <si>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</si>
  <si>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</si>
  <si>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</si>
  <si>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</si>
  <si>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</si>
  <si>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</si>
  <si>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</si>
  <si>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</si>
  <si>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</si>
  <si>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</si>
  <si>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</si>
  <si>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</si>
  <si>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</si>
  <si>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</si>
  <si>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</si>
  <si>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</si>
  <si>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</si>
  <si>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</si>
  <si>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</si>
  <si>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</si>
  <si>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</si>
  <si>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</si>
  <si>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</si>
  <si>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</si>
  <si>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</si>
  <si>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</si>
  <si>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</si>
  <si>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</si>
  <si>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</si>
  <si>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</si>
  <si>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</si>
  <si>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</si>
  <si>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</si>
  <si>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</si>
  <si>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</si>
  <si>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</si>
  <si>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</si>
  <si>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</si>
  <si>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</si>
  <si>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</si>
  <si>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</si>
  <si>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</si>
  <si>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</si>
  <si>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</si>
  <si>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</si>
  <si>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</si>
  <si>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</si>
  <si>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</si>
  <si>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</si>
  <si>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</si>
  <si>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</si>
  <si>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</si>
  <si>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</si>
  <si>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</si>
  <si>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</si>
  <si>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</si>
  <si>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</si>
  <si>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</si>
  <si>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</si>
  <si>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</si>
  <si>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</si>
  <si>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</si>
  <si>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</si>
  <si>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</si>
  <si>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</si>
  <si>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</si>
  <si>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</si>
  <si>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</si>
  <si>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</si>
  <si>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</si>
  <si>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</si>
  <si>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</si>
  <si>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</si>
  <si>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</si>
  <si>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</si>
  <si>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</si>
  <si>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</si>
  <si>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</si>
  <si>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</si>
  <si>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</si>
  <si>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</si>
  <si>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</si>
  <si>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</si>
  <si>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</si>
  <si>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</si>
  <si>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</si>
  <si>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</si>
  <si>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</si>
  <si>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</si>
  <si>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</si>
  <si>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</si>
  <si>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</si>
  <si>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</si>
  <si>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</si>
  <si>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</si>
  <si>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</si>
  <si>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</si>
  <si>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</si>
  <si>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</si>
  <si>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</si>
  <si>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</si>
  <si>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</si>
  <si>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</si>
  <si>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</si>
  <si>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</si>
  <si>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</si>
  <si>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</si>
  <si>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</si>
  <si>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</si>
  <si>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</si>
  <si>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</si>
  <si>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</si>
  <si>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</si>
  <si>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</si>
  <si>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</si>
  <si>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</si>
  <si>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</si>
  <si>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</si>
  <si>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</si>
  <si>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</si>
  <si>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</si>
  <si>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</si>
  <si>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</si>
  <si>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</si>
  <si>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</si>
  <si>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</si>
  <si>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</si>
  <si>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</si>
  <si>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</si>
  <si>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</si>
  <si>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</si>
  <si>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</si>
  <si>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</si>
  <si>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</si>
  <si>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</si>
  <si>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</si>
  <si>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</si>
  <si>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</si>
  <si>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</si>
  <si>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</si>
  <si>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</si>
  <si>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</si>
  <si>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</si>
  <si>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</si>
  <si>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</si>
  <si>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</si>
  <si>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</si>
  <si>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</si>
  <si>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</si>
  <si>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</si>
  <si>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</si>
  <si>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</si>
  <si>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</si>
  <si>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</si>
  <si>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</si>
  <si>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</si>
  <si>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</si>
  <si>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</si>
  <si>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</si>
  <si>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</si>
  <si>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</si>
  <si>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</si>
  <si>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</si>
  <si>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</si>
  <si>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</si>
  <si>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</si>
  <si>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</si>
  <si>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</si>
  <si>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</si>
  <si>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</si>
  <si>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</si>
  <si>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</si>
  <si>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</si>
  <si>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</si>
  <si>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</si>
  <si>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</si>
  <si>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</si>
  <si>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</si>
  <si>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</si>
  <si>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</si>
  <si>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</si>
  <si>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</si>
  <si>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</si>
  <si>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</si>
  <si>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</si>
  <si>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</si>
  <si>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</si>
  <si>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</si>
  <si>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</si>
  <si>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</si>
  <si>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</si>
  <si>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</si>
  <si>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</si>
  <si>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</si>
  <si>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</si>
  <si>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</si>
  <si>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</si>
  <si>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</si>
  <si>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</si>
  <si>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</si>
  <si>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</si>
  <si>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</si>
  <si>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</si>
  <si>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</si>
  <si>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</si>
  <si>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</si>
  <si>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</si>
  <si>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</si>
  <si>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</si>
  <si>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</si>
  <si>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</si>
  <si>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</si>
  <si>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</si>
  <si>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</si>
  <si>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</si>
  <si>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</si>
  <si>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</si>
  <si>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</si>
  <si>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</si>
  <si>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</si>
  <si>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</si>
  <si>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</si>
  <si>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</si>
  <si>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</si>
  <si>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</si>
  <si>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</si>
  <si>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</si>
  <si>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</si>
  <si>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</si>
  <si>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</si>
  <si>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</si>
  <si>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</si>
  <si>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</si>
  <si>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</si>
  <si>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</si>
  <si>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</si>
  <si>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</si>
  <si>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</si>
  <si>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</si>
  <si>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</si>
  <si>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</si>
  <si>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</si>
  <si>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</si>
  <si>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</si>
  <si>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</si>
  <si>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</si>
  <si>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</si>
  <si>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</si>
  <si>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</si>
  <si>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</si>
  <si>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</si>
  <si>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</si>
  <si>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</si>
  <si>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</si>
  <si>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</si>
  <si>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</si>
  <si>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</si>
  <si>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</si>
  <si>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</si>
  <si>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</si>
  <si>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</si>
  <si>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</si>
  <si>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</si>
  <si>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</si>
  <si>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</si>
  <si>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</si>
  <si>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</si>
  <si>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</si>
  <si>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</si>
  <si>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</si>
  <si>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</si>
  <si>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</si>
  <si>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</si>
  <si>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</si>
  <si>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</si>
  <si>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</si>
  <si>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</si>
  <si>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</si>
  <si>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</si>
  <si>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</si>
  <si>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</si>
  <si>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</si>
  <si>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</si>
  <si>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</si>
  <si>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</si>
  <si>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</si>
  <si>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</si>
  <si>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</si>
  <si>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</si>
  <si>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</si>
  <si>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</si>
  <si>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</si>
  <si>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</si>
  <si>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</si>
  <si>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</si>
  <si>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</si>
  <si>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</si>
  <si>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</si>
  <si>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</si>
  <si>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</si>
  <si>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</si>
  <si>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</si>
  <si>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</si>
  <si>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</si>
  <si>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</si>
  <si>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</si>
  <si>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</si>
  <si>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</si>
  <si>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</si>
  <si>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</si>
  <si>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</si>
  <si>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</si>
  <si>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</si>
  <si>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</si>
  <si>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</si>
  <si>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</si>
  <si>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</si>
  <si>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</si>
  <si>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</si>
  <si>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</si>
  <si>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</si>
  <si>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</si>
  <si>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</si>
  <si>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</si>
  <si>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</si>
  <si>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</si>
  <si>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</si>
  <si>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</si>
  <si>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</si>
  <si>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</si>
  <si>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</si>
  <si>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</si>
  <si>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</si>
  <si>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</si>
  <si>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</si>
  <si>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</si>
  <si>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</si>
  <si>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</si>
  <si>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</si>
  <si>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</si>
  <si>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</si>
  <si>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</si>
  <si>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</si>
  <si>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</si>
  <si>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</si>
  <si>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</si>
  <si>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</si>
  <si>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</si>
  <si>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</si>
  <si>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</si>
  <si>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</si>
  <si>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</si>
  <si>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</si>
  <si>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</si>
  <si>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</si>
  <si>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</si>
  <si>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</si>
  <si>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</si>
  <si>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</si>
  <si>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</si>
  <si>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</si>
  <si>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</si>
  <si>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</si>
  <si>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</si>
  <si>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</si>
  <si>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</si>
  <si>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</si>
  <si>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</si>
  <si>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</si>
  <si>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</si>
  <si>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</si>
  <si>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</si>
  <si>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</si>
  <si>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</si>
  <si>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</si>
  <si>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</si>
  <si>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</si>
  <si>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</si>
  <si>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</si>
  <si>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</si>
  <si>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</si>
  <si>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</si>
  <si>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</si>
  <si>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</si>
  <si>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</si>
  <si>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</si>
  <si>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</si>
  <si>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</si>
  <si>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</si>
  <si>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</si>
  <si>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</si>
  <si>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</si>
  <si>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</si>
  <si>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</si>
  <si>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</si>
  <si>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</si>
  <si>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</si>
  <si>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</si>
  <si>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</si>
  <si>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</si>
  <si>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</si>
  <si>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</si>
  <si>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</si>
  <si>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</si>
  <si>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</si>
  <si>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</si>
  <si>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</si>
  <si>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</si>
  <si>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</si>
  <si>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</si>
  <si>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</si>
  <si>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</si>
  <si>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</si>
  <si>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</si>
  <si>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</si>
  <si>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</si>
  <si>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</si>
  <si>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</si>
  <si>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</si>
  <si>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</si>
  <si>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</si>
  <si>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</si>
  <si>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</si>
  <si>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</si>
  <si>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</si>
  <si>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</si>
  <si>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</si>
  <si>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</si>
  <si>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</si>
  <si>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</si>
  <si>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</si>
  <si>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</si>
  <si>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</si>
  <si>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</si>
  <si>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</si>
  <si>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</si>
  <si>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</si>
  <si>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</si>
  <si>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</si>
  <si>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</si>
  <si>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</si>
  <si>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</si>
  <si>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</si>
  <si>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</si>
  <si>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</si>
  <si>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</si>
  <si>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</si>
  <si>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</si>
  <si>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</si>
  <si>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</si>
  <si>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</si>
  <si>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</si>
  <si>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</si>
  <si>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</si>
  <si>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</si>
  <si>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</si>
  <si>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</si>
  <si>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</si>
  <si>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</si>
  <si>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</si>
  <si>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</si>
  <si>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</si>
  <si>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</si>
  <si>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</si>
  <si>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</si>
  <si>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</si>
  <si>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</si>
  <si>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</si>
  <si>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</si>
  <si>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</si>
  <si>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</si>
  <si>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</si>
  <si>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</si>
  <si>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</si>
  <si>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</si>
  <si>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</si>
  <si>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</si>
  <si>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</si>
  <si>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</si>
  <si>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</si>
  <si>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</si>
  <si>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</si>
  <si>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</si>
  <si>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</si>
  <si>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</si>
  <si>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</si>
  <si>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</si>
  <si>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</si>
  <si>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</si>
  <si>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</si>
  <si>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</si>
  <si>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</si>
  <si>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</si>
  <si>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</si>
  <si>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</si>
  <si>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</si>
  <si>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</si>
  <si>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</si>
  <si>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</si>
  <si>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</si>
  <si>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</si>
  <si>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</si>
  <si>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</si>
  <si>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</si>
  <si>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</si>
  <si>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</si>
  <si>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</si>
  <si>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</si>
  <si>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</si>
  <si>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</si>
  <si>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</si>
  <si>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</si>
  <si>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</si>
  <si>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</si>
  <si>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</si>
  <si>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</si>
  <si>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</si>
  <si>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</si>
  <si>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</si>
  <si>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</si>
  <si>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</si>
  <si>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</si>
  <si>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</si>
  <si>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</si>
  <si>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</si>
  <si>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</si>
  <si>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</si>
  <si>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</si>
  <si>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</si>
  <si>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</si>
  <si>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</si>
  <si>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</si>
  <si>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</si>
  <si>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</si>
  <si>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</si>
  <si>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</si>
  <si>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</si>
  <si>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</si>
  <si>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</si>
  <si>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</si>
  <si>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</si>
  <si>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</si>
  <si>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</si>
  <si>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</si>
  <si>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</si>
  <si>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</si>
  <si>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</si>
  <si>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</si>
  <si>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</si>
  <si>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</si>
  <si>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</si>
  <si>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</si>
  <si>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</si>
  <si>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</si>
  <si>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</si>
  <si>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</si>
  <si>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</si>
  <si>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</si>
  <si>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</si>
  <si>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</si>
  <si>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</si>
  <si>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</si>
  <si>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</si>
  <si>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</si>
  <si>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</si>
  <si>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</si>
  <si>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</si>
  <si>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</si>
  <si>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</si>
  <si>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</si>
  <si>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</si>
  <si>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</si>
  <si>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</si>
  <si>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</si>
  <si>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</si>
  <si>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</si>
  <si>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</si>
  <si>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</si>
  <si>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</si>
  <si>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</si>
  <si>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</si>
  <si>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</si>
  <si>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</si>
  <si>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</si>
  <si>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</si>
  <si>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</si>
  <si>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</si>
  <si>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</si>
  <si>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</si>
  <si>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</si>
  <si>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</si>
  <si>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</si>
  <si>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</si>
  <si>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</si>
  <si>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</si>
  <si>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</si>
  <si>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</si>
  <si>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</si>
  <si>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</si>
  <si>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</si>
  <si>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</si>
  <si>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</si>
  <si>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</si>
  <si>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</si>
  <si>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</si>
  <si>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</si>
  <si>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</si>
  <si>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</si>
  <si>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</si>
  <si>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</si>
  <si>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</si>
  <si>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</si>
  <si>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</si>
  <si>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</si>
  <si>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</si>
  <si>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</si>
  <si>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</si>
  <si>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</si>
  <si>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</si>
  <si>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</si>
  <si>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</si>
  <si>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</si>
  <si>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</si>
  <si>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</si>
  <si>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</si>
  <si>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</si>
  <si>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</si>
  <si>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</si>
  <si>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</si>
  <si>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</si>
  <si>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</si>
  <si>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</si>
  <si>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</si>
  <si>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</si>
  <si>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</si>
  <si>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</si>
  <si>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</si>
  <si>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</si>
  <si>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</si>
  <si>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</si>
  <si>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</si>
  <si>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</si>
  <si>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</si>
  <si>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</si>
  <si>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</si>
  <si>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</si>
  <si>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</si>
  <si>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</si>
  <si>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</si>
  <si>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</si>
  <si>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</si>
  <si>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</si>
  <si>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</si>
  <si>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</si>
  <si>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</si>
  <si>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</si>
  <si>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</si>
  <si>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</si>
  <si>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</si>
  <si>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</si>
  <si>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</si>
  <si>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</si>
  <si>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</si>
  <si>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</si>
  <si>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</si>
  <si>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</si>
  <si>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</si>
  <si>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</si>
  <si>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</si>
  <si>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</si>
  <si>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</si>
  <si>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</si>
  <si>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</si>
  <si>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</si>
  <si>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</si>
  <si>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</si>
  <si>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</si>
  <si>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</si>
  <si>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</si>
  <si>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</si>
  <si>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</si>
  <si>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</si>
  <si>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</si>
  <si>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</si>
  <si>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</si>
  <si>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</si>
  <si>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</si>
  <si>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</si>
  <si>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</si>
  <si>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</si>
  <si>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</si>
  <si>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</si>
  <si>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</si>
  <si>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</si>
  <si>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</si>
  <si>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</si>
  <si>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</si>
  <si>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</si>
  <si>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</si>
  <si>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</si>
  <si>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</si>
  <si>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</si>
  <si>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</si>
  <si>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</si>
  <si>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</si>
  <si>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</si>
  <si>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</si>
  <si>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</si>
  <si>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</si>
  <si>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</si>
  <si>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</si>
  <si>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</si>
  <si>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</si>
  <si>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</si>
  <si>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</si>
  <si>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</si>
  <si>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</si>
  <si>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</si>
  <si>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</si>
  <si>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</si>
  <si>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</si>
  <si>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</si>
  <si>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</si>
  <si>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</si>
  <si>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</si>
  <si>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</si>
  <si>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</si>
  <si>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</si>
  <si>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</si>
  <si>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</si>
  <si>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</si>
  <si>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</si>
  <si>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</si>
  <si>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</si>
  <si>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</si>
  <si>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</si>
  <si>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</si>
  <si>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</si>
  <si>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</si>
  <si>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</si>
  <si>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</si>
  <si>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</si>
  <si>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</si>
  <si>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</si>
  <si>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</si>
  <si>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</si>
  <si>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</si>
  <si>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</si>
  <si>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</si>
  <si>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</si>
  <si>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</si>
  <si>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</si>
  <si>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</si>
  <si>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</si>
  <si>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</si>
  <si>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</si>
  <si>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</si>
  <si>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</si>
  <si>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</si>
  <si>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</si>
  <si>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</si>
  <si>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</si>
  <si>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</si>
  <si>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</si>
  <si>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</si>
  <si>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</si>
  <si>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</si>
  <si>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</si>
  <si>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</si>
  <si>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</si>
  <si>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</si>
  <si>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</si>
  <si>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</si>
  <si>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</si>
  <si>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</si>
  <si>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</si>
  <si>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</si>
  <si>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</si>
  <si>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</si>
  <si>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</si>
  <si>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</si>
  <si>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</si>
  <si>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</si>
  <si>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</si>
  <si>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</si>
  <si>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</si>
  <si>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</si>
  <si>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</si>
  <si>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</si>
  <si>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</si>
  <si>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</si>
  <si>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</si>
  <si>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</si>
  <si>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</si>
  <si>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</si>
  <si>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</si>
  <si>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</si>
  <si>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</si>
  <si>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</si>
  <si>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</si>
  <si>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</si>
  <si>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</si>
  <si>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</si>
  <si>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</si>
  <si>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</si>
  <si>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</si>
  <si>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</si>
  <si>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</si>
  <si>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</si>
  <si>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</si>
  <si>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</si>
  <si>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</si>
  <si>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</si>
  <si>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</si>
  <si>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</si>
  <si>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</si>
  <si>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</si>
  <si>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</si>
  <si>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</si>
  <si>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</si>
  <si>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</si>
  <si>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</si>
  <si>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</si>
  <si>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</si>
  <si>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</si>
  <si>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</si>
  <si>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</si>
  <si>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</si>
  <si>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</si>
  <si>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</si>
  <si>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</si>
  <si>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</si>
  <si>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</si>
  <si>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</si>
  <si>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</si>
  <si>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</si>
  <si>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</si>
  <si>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</si>
  <si>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</si>
  <si>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</si>
  <si>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</si>
  <si>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</si>
  <si>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</si>
  <si>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</si>
  <si>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</si>
  <si>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</si>
  <si>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</si>
  <si>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</si>
  <si>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</si>
  <si>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</si>
  <si>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</si>
  <si>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</si>
  <si>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</si>
  <si>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</si>
  <si>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</si>
  <si>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</si>
  <si>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</si>
  <si>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</si>
  <si>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</si>
  <si>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</si>
  <si>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</si>
  <si>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</si>
  <si>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</si>
  <si>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</si>
  <si>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</si>
  <si>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</si>
  <si>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</si>
  <si>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</si>
  <si>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</si>
  <si>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</si>
  <si>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</si>
  <si>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</si>
  <si>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</si>
  <si>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</si>
  <si>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</si>
  <si>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</si>
  <si>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</si>
  <si>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</si>
  <si>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</si>
  <si>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</si>
  <si>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</si>
  <si>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</si>
  <si>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</si>
  <si>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</si>
  <si>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</si>
  <si>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</si>
  <si>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</si>
  <si>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</si>
  <si>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</si>
  <si>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</si>
  <si>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</si>
  <si>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</si>
  <si>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</si>
  <si>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</si>
  <si>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</si>
  <si>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</si>
  <si>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</si>
  <si>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</si>
  <si>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</si>
  <si>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</si>
  <si>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</si>
  <si>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</si>
  <si>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</si>
  <si>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</si>
  <si>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</si>
  <si>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</si>
  <si>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</si>
  <si>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</si>
  <si>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</si>
  <si>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</si>
  <si>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</si>
  <si>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</si>
  <si>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</si>
  <si>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</si>
  <si>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</si>
  <si>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</si>
  <si>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</si>
  <si>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</si>
  <si>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</si>
  <si>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</si>
  <si>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</si>
  <si>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</si>
  <si>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</si>
  <si>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</si>
  <si>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</si>
  <si>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</si>
  <si>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</si>
  <si>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</si>
  <si>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</si>
  <si>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</si>
  <si>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</si>
  <si>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</si>
  <si>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</si>
  <si>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</si>
  <si>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</si>
  <si>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</si>
  <si>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</si>
  <si>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</si>
  <si>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</si>
  <si>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</si>
  <si>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</si>
  <si>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</si>
  <si>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</si>
  <si>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</si>
  <si>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</si>
  <si>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</si>
  <si>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</si>
  <si>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</si>
  <si>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</si>
  <si>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</si>
  <si>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</si>
  <si>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</si>
  <si>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</si>
  <si>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</si>
  <si>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</si>
  <si>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</si>
  <si>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</si>
  <si>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</si>
  <si>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</si>
  <si>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</si>
  <si>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</si>
  <si>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</si>
  <si>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</si>
  <si>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</si>
  <si>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</si>
  <si>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</si>
  <si>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</si>
  <si>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</si>
  <si>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</si>
  <si>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</si>
  <si>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</si>
  <si>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</si>
  <si>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</si>
  <si>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</si>
  <si>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</si>
  <si>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</si>
  <si>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</si>
  <si>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</si>
  <si>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</si>
  <si>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</si>
  <si>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</si>
  <si>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</si>
  <si>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</si>
  <si>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</si>
  <si>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</si>
  <si>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</si>
  <si>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</si>
  <si>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</si>
  <si>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</si>
  <si>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</si>
  <si>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</si>
  <si>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</si>
  <si>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</si>
  <si>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</si>
  <si>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</si>
  <si>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</si>
  <si>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</si>
  <si>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</si>
  <si>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</si>
  <si>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</si>
  <si>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</si>
  <si>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</si>
  <si>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</si>
  <si>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</si>
  <si>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</si>
  <si>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</si>
  <si>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</si>
  <si>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</si>
  <si>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</si>
  <si>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</si>
  <si>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</si>
  <si>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</si>
  <si>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</si>
  <si>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</si>
  <si>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</si>
  <si>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</si>
  <si>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</si>
  <si>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</si>
  <si>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</si>
  <si>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</si>
  <si>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</si>
  <si>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</si>
  <si>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</si>
  <si>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</si>
  <si>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</si>
  <si>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</si>
  <si>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</si>
  <si>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</si>
  <si>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</si>
  <si>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</si>
  <si>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</si>
  <si>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</si>
  <si>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</si>
  <si>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</si>
  <si>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</si>
  <si>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</si>
  <si>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</si>
  <si>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</si>
  <si>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</si>
  <si>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</si>
  <si>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</si>
  <si>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</si>
  <si>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</si>
  <si>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</si>
  <si>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</si>
  <si>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</si>
  <si>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</si>
  <si>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</si>
  <si>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</si>
  <si>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</si>
  <si>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</si>
  <si>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</si>
  <si>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</si>
  <si>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</si>
  <si>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</si>
  <si>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</si>
  <si>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</si>
  <si>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</si>
  <si>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</si>
  <si>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</si>
  <si>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</si>
  <si>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</si>
  <si>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</si>
  <si>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</si>
  <si>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</si>
  <si>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</si>
  <si>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</si>
  <si>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</si>
  <si>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</si>
  <si>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</si>
  <si>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</si>
  <si>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</si>
  <si>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</si>
  <si>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</si>
  <si>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</si>
  <si>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</si>
  <si>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</si>
  <si>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</si>
  <si>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</si>
  <si>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</si>
  <si>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</si>
  <si>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</si>
  <si>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</si>
  <si>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</si>
  <si>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</si>
  <si>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</si>
  <si>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</si>
  <si>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</si>
  <si>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</si>
  <si>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</si>
  <si>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</si>
  <si>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</si>
  <si>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</si>
  <si>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</si>
  <si>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</si>
  <si>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</si>
  <si>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</si>
  <si>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</si>
  <si>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</si>
  <si>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</si>
  <si>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</si>
  <si>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</si>
  <si>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</si>
  <si>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</si>
  <si>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</si>
  <si>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</si>
  <si>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</si>
  <si>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</si>
  <si>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</si>
  <si>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</si>
  <si>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</si>
  <si>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</si>
  <si>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</si>
  <si>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</si>
  <si>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</si>
  <si>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</si>
  <si>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</si>
  <si>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</si>
  <si>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</si>
  <si>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</si>
  <si>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</si>
  <si>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</si>
  <si>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</si>
  <si>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</si>
  <si>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</si>
  <si>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</si>
  <si>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</si>
  <si>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</si>
  <si>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</si>
  <si>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</si>
  <si>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</si>
  <si>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</si>
  <si>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</si>
  <si>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</si>
  <si>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</si>
  <si>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</si>
  <si>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</si>
  <si>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</si>
  <si>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</si>
  <si>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</si>
  <si>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</si>
  <si>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</si>
  <si>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</si>
  <si>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</si>
  <si>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</si>
  <si>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</si>
  <si>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</si>
  <si>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</si>
  <si>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</si>
  <si>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</si>
  <si>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</si>
  <si>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</si>
  <si>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</si>
  <si>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</si>
  <si>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</si>
  <si>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</si>
  <si>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</si>
  <si>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</si>
  <si>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</si>
  <si>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</si>
  <si>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</si>
  <si>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</si>
  <si>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</si>
  <si>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</si>
  <si>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</si>
  <si>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</si>
  <si>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</si>
  <si>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</si>
  <si>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</si>
  <si>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</si>
  <si>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</si>
  <si>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</si>
  <si>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</si>
  <si>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</si>
  <si>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</si>
  <si>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</si>
  <si>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</si>
  <si>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</si>
  <si>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</si>
  <si>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</si>
  <si>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</si>
  <si>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</si>
  <si>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</si>
  <si>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</si>
  <si>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</si>
  <si>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</si>
  <si>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</si>
  <si>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</si>
  <si>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</si>
  <si>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</si>
  <si>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</si>
  <si>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</si>
  <si>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</si>
  <si>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</si>
  <si>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</si>
  <si>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</si>
  <si>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</si>
  <si>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</si>
  <si>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</si>
  <si>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</si>
  <si>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</si>
  <si>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</si>
  <si>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</si>
  <si>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</si>
  <si>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</si>
  <si>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</si>
  <si>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</si>
  <si>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</si>
  <si>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</si>
  <si>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</si>
  <si>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</si>
  <si>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</si>
  <si>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</si>
  <si>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</si>
  <si>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</si>
  <si>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</si>
  <si>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</si>
  <si>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</si>
  <si>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</si>
  <si>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</si>
  <si>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</si>
  <si>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</si>
  <si>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</si>
  <si>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</si>
  <si>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</si>
  <si>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</si>
  <si>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</si>
  <si>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</si>
  <si>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</si>
  <si>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</si>
  <si>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</si>
  <si>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</si>
  <si>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</si>
  <si>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</si>
  <si>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</si>
  <si>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</si>
  <si>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</si>
  <si>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</si>
  <si>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</si>
  <si>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</si>
  <si>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</si>
  <si>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</si>
  <si>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</si>
  <si>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</si>
  <si>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</si>
  <si>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</si>
  <si>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</si>
  <si>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</si>
  <si>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</si>
  <si>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</si>
  <si>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</si>
  <si>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</si>
  <si>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</si>
  <si>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</si>
  <si>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</si>
  <si>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</si>
  <si>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</si>
  <si>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</si>
  <si>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</si>
  <si>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</si>
  <si>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</si>
  <si>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</si>
  <si>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</si>
  <si>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</si>
  <si>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</si>
  <si>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</si>
  <si>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</si>
  <si>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</si>
  <si>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</si>
  <si>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</si>
  <si>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</si>
  <si>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</si>
  <si>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</si>
  <si>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</si>
  <si>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</si>
  <si>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</si>
  <si>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</si>
  <si>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</si>
  <si>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</si>
  <si>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</si>
  <si>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</si>
  <si>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</si>
  <si>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</si>
  <si>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</si>
  <si>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</si>
  <si>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</si>
  <si>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</si>
  <si>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</si>
  <si>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</si>
  <si>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</si>
  <si>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</si>
  <si>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</si>
  <si>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</si>
  <si>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</si>
  <si>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</si>
  <si>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</si>
  <si>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</si>
  <si>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</si>
  <si>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</si>
  <si>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</si>
  <si>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</si>
  <si>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</si>
  <si>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</si>
  <si>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</si>
  <si>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</si>
  <si>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</si>
  <si>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</si>
  <si>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</si>
  <si>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</si>
  <si>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</si>
  <si>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</si>
  <si>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</si>
  <si>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</si>
  <si>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</si>
  <si>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</si>
  <si>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</si>
  <si>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</si>
  <si>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</si>
  <si>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</si>
  <si>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</si>
  <si>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</si>
  <si>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</si>
  <si>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</si>
  <si>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</si>
  <si>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</si>
  <si>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</si>
  <si>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</si>
  <si>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</si>
  <si>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</si>
  <si>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</si>
  <si>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</si>
  <si>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</si>
  <si>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</si>
  <si>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</si>
  <si>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</si>
  <si>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</si>
  <si>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</si>
  <si>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</si>
  <si>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</si>
  <si>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</si>
  <si>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</si>
  <si>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</si>
  <si>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</si>
  <si>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</si>
  <si>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</si>
  <si>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</si>
  <si>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</si>
  <si>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</si>
  <si>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</si>
  <si>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</si>
  <si>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</si>
  <si>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</si>
  <si>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</si>
  <si>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</si>
  <si>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</si>
  <si>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</si>
  <si>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</si>
  <si>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</si>
  <si>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</si>
  <si>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</si>
  <si>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</si>
  <si>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</si>
  <si>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</si>
  <si>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</si>
  <si>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</si>
  <si>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</si>
  <si>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</si>
  <si>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</si>
  <si>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</si>
  <si>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</si>
  <si>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</si>
  <si>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</si>
  <si>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</si>
  <si>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</si>
  <si>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</si>
  <si>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</si>
  <si>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</si>
  <si>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</si>
  <si>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</si>
  <si>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</si>
  <si>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</si>
  <si>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</si>
  <si>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</si>
  <si>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</si>
  <si>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</si>
  <si>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</si>
  <si>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</si>
  <si>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</si>
  <si>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</si>
  <si>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</si>
  <si>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</si>
  <si>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</si>
  <si>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</si>
  <si>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</si>
  <si>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</si>
  <si>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</si>
  <si>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</si>
  <si>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</si>
  <si>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</si>
  <si>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</si>
  <si>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</si>
  <si>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</si>
  <si>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</si>
  <si>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</si>
  <si>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</si>
  <si>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</si>
  <si>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</si>
  <si>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</si>
  <si>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</si>
  <si>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</si>
  <si>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</si>
  <si>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</si>
  <si>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</si>
  <si>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</si>
  <si>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</si>
  <si>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</si>
  <si>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</si>
  <si>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</si>
  <si>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</si>
  <si>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</si>
  <si>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</si>
  <si>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</si>
  <si>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</si>
  <si>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</si>
  <si>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</si>
  <si>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</si>
  <si>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</si>
  <si>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</si>
  <si>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</si>
  <si>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</si>
  <si>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</si>
  <si>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</si>
  <si>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</si>
  <si>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</si>
  <si>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</si>
  <si>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</si>
  <si>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</si>
  <si>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</si>
  <si>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</si>
  <si>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</si>
  <si>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</si>
  <si>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</si>
  <si>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</si>
  <si>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</si>
  <si>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</si>
  <si>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</si>
  <si>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</si>
  <si>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</si>
  <si>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</si>
  <si>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</si>
  <si>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</si>
  <si>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</si>
  <si>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</si>
  <si>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</si>
  <si>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</si>
  <si>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</si>
  <si>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</si>
  <si>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</si>
  <si>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</si>
  <si>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</si>
  <si>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</si>
  <si>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</si>
  <si>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</si>
  <si>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</si>
  <si>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</si>
  <si>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</si>
  <si>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</si>
  <si>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</si>
  <si>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</si>
  <si>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</si>
  <si>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</si>
  <si>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</si>
  <si>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</si>
  <si>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</si>
  <si>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</si>
  <si>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</si>
  <si>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</si>
  <si>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</si>
  <si>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</si>
  <si>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</si>
  <si>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</si>
  <si>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</si>
  <si>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</si>
  <si>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</si>
  <si>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</si>
  <si>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</si>
  <si>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</si>
  <si>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</si>
  <si>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</si>
  <si>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</si>
  <si>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</si>
  <si>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</si>
  <si>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</si>
  <si>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</si>
  <si>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</si>
  <si>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</si>
  <si>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</si>
  <si>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</si>
  <si>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</si>
  <si>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</si>
  <si>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</si>
  <si>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</si>
  <si>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</si>
  <si>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</si>
  <si>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</si>
  <si>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</si>
  <si>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</si>
  <si>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</si>
  <si>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</si>
  <si>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</si>
  <si>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</si>
  <si>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</si>
  <si>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</si>
  <si>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</si>
  <si>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</si>
  <si>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</si>
  <si>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</si>
  <si>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</si>
  <si>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</si>
  <si>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</si>
  <si>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</si>
  <si>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</si>
  <si>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</si>
  <si>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</si>
  <si>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</si>
  <si>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</si>
  <si>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</si>
  <si>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</si>
  <si>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</si>
  <si>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</si>
  <si>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</si>
  <si>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</si>
  <si>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</si>
  <si>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</si>
  <si>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</si>
  <si>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</si>
  <si>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</si>
  <si>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</si>
  <si>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</si>
  <si>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</si>
  <si>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</si>
  <si>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</si>
  <si>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</si>
  <si>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</si>
  <si>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</si>
  <si>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</si>
  <si>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</si>
  <si>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</si>
  <si>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</si>
  <si>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</si>
  <si>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</si>
  <si>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</si>
  <si>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</si>
  <si>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</si>
  <si>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</si>
  <si>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</si>
  <si>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</si>
  <si>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</si>
  <si>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</si>
  <si>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</si>
  <si>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</si>
  <si>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</si>
  <si>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</si>
  <si>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</si>
  <si>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</si>
  <si>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</si>
  <si>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</si>
  <si>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</si>
  <si>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</si>
  <si>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</si>
  <si>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</si>
  <si>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</si>
  <si>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</si>
  <si>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</si>
  <si>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</si>
  <si>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</si>
  <si>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</si>
  <si>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</si>
  <si>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</si>
  <si>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</si>
  <si>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</si>
  <si>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</si>
  <si>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</si>
  <si>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</si>
  <si>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</si>
  <si>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</si>
  <si>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</si>
  <si>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</si>
  <si>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</si>
  <si>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</si>
  <si>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</si>
  <si>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</si>
  <si>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</si>
  <si>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</si>
  <si>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</si>
  <si>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</si>
  <si>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</si>
  <si>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</si>
  <si>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</si>
  <si>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</si>
  <si>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</si>
  <si>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</si>
  <si>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</si>
  <si>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</si>
  <si>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</si>
  <si>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</si>
  <si>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</si>
  <si>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</si>
  <si>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</si>
  <si>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</si>
  <si>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</si>
  <si>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</si>
  <si>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</si>
  <si>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</si>
  <si>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</si>
  <si>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</si>
  <si>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</si>
  <si>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</si>
  <si>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</si>
  <si>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</si>
  <si>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</si>
  <si>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</si>
  <si>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</si>
  <si>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</si>
  <si>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</si>
  <si>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</si>
  <si>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</si>
  <si>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</si>
  <si>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</si>
  <si>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</si>
  <si>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</si>
  <si>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</si>
  <si>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</si>
  <si>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</si>
  <si>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</si>
  <si>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</si>
  <si>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</si>
  <si>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</si>
  <si>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</si>
  <si>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</si>
  <si>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</si>
  <si>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</si>
  <si>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</si>
  <si>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</si>
  <si>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</si>
  <si>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</si>
  <si>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</si>
  <si>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</si>
  <si>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</si>
  <si>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</si>
  <si>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</si>
  <si>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</si>
  <si>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</si>
  <si>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</si>
  <si>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</si>
  <si>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</si>
  <si>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</si>
  <si>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</si>
  <si>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</si>
  <si>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</si>
  <si>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</si>
  <si>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</si>
  <si>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</si>
  <si>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</si>
  <si>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</si>
  <si>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</si>
  <si>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</si>
  <si>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</si>
  <si>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</si>
  <si>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</si>
  <si>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</si>
  <si>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</si>
  <si>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</si>
  <si>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</si>
  <si>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</si>
  <si>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</si>
  <si>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</si>
  <si>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</si>
  <si>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</si>
  <si>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</si>
  <si>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</si>
  <si>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</si>
  <si>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</si>
  <si>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</si>
  <si>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</si>
  <si>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</si>
  <si>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</si>
  <si>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</si>
  <si>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</si>
  <si>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</si>
  <si>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</si>
  <si>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</si>
  <si>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</si>
  <si>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</si>
  <si>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</si>
  <si>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</si>
  <si>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</si>
  <si>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</si>
  <si>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</si>
  <si>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</si>
  <si>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</si>
  <si>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</si>
  <si>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</si>
  <si>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</si>
  <si>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</si>
  <si>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</si>
  <si>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</si>
  <si>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</si>
  <si>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</si>
  <si>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</si>
  <si>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</si>
  <si>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</si>
  <si>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</si>
  <si>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</si>
  <si>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</si>
  <si>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</si>
  <si>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</si>
  <si>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</si>
  <si>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</si>
  <si>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</si>
  <si>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</si>
  <si>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</si>
  <si>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</si>
  <si>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</si>
  <si>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</si>
  <si>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</si>
  <si>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</si>
  <si>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</si>
  <si>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</si>
  <si>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</si>
  <si>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</si>
  <si>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</si>
  <si>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</si>
  <si>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</si>
  <si>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</si>
  <si>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</si>
  <si>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</si>
  <si>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</si>
  <si>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</si>
  <si>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</si>
  <si>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</si>
  <si>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</si>
  <si>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</si>
  <si>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</si>
  <si>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</si>
  <si>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</si>
  <si>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</si>
  <si>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</si>
  <si>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</si>
  <si>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</si>
  <si>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</si>
  <si>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</si>
  <si>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</si>
  <si>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</si>
  <si>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</si>
  <si>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</si>
  <si>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</si>
  <si>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</si>
  <si>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</si>
  <si>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</si>
  <si>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</si>
  <si>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</si>
  <si>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</si>
  <si>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</si>
  <si>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</si>
  <si>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</si>
  <si>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</si>
  <si>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</si>
  <si>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</si>
  <si>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</si>
  <si>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</si>
  <si>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</si>
  <si>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</si>
  <si>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</si>
  <si>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</si>
  <si>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</si>
  <si>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</si>
  <si>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</si>
  <si>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</si>
  <si>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</si>
  <si>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</si>
  <si>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</si>
  <si>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</si>
  <si>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</si>
  <si>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</si>
  <si>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</si>
  <si>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</si>
  <si>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</si>
  <si>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</si>
  <si>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</si>
  <si>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</si>
  <si>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</si>
  <si>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</si>
  <si>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</si>
  <si>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</si>
  <si>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</si>
  <si>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</si>
  <si>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</si>
  <si>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</si>
  <si>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</si>
  <si>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</si>
  <si>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</si>
  <si>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</si>
  <si>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</si>
  <si>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</si>
  <si>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</si>
  <si>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</si>
  <si>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</si>
  <si>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</si>
  <si>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</si>
  <si>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</si>
  <si>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</si>
  <si>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</si>
  <si>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</si>
  <si>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</si>
  <si>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</si>
  <si>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</si>
  <si>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</si>
  <si>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</si>
  <si>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</si>
  <si>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</si>
  <si>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</si>
  <si>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</si>
  <si>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</si>
  <si>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</si>
  <si>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</si>
  <si>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</si>
  <si>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</si>
  <si>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</si>
  <si>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</si>
  <si>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</si>
  <si>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</si>
  <si>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</si>
  <si>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</si>
  <si>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</si>
  <si>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</si>
  <si>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</si>
  <si>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</si>
  <si>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</si>
  <si>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</si>
  <si>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</si>
  <si>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</si>
  <si>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</si>
  <si>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</si>
  <si>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</si>
  <si>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</si>
  <si>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</si>
  <si>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</si>
  <si>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</si>
  <si>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</si>
  <si>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</si>
  <si>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</si>
  <si>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</si>
  <si>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</si>
  <si>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</si>
  <si>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</si>
  <si>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</si>
  <si>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</si>
  <si>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</si>
  <si>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</si>
  <si>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</si>
  <si>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</si>
  <si>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</si>
  <si>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</si>
  <si>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</si>
  <si>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</si>
  <si>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</si>
  <si>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</si>
  <si>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</si>
  <si>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</si>
  <si>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</si>
  <si>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</si>
  <si>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</si>
  <si>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</si>
  <si>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</si>
  <si>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</si>
  <si>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</si>
  <si>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</si>
  <si>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</si>
  <si>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</si>
  <si>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</si>
  <si>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</si>
  <si>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</si>
  <si>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</si>
  <si>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</si>
  <si>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</si>
  <si>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</si>
  <si>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</si>
  <si>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</si>
  <si>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</si>
  <si>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</si>
  <si>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</si>
  <si>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</si>
  <si>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</si>
  <si>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</si>
  <si>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</si>
  <si>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</si>
  <si>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</si>
  <si>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</si>
  <si>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</si>
  <si>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</si>
  <si>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</si>
  <si>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</si>
  <si>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</si>
  <si>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</si>
  <si>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</si>
  <si>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</si>
  <si>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</si>
  <si>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</si>
  <si>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</si>
  <si>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</si>
  <si>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</si>
  <si>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</si>
  <si>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</si>
  <si>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</si>
  <si>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</si>
  <si>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</si>
  <si>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</si>
  <si>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</si>
  <si>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</si>
  <si>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</si>
  <si>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</si>
  <si>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</si>
  <si>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</si>
  <si>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</si>
  <si>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</si>
  <si>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</si>
  <si>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</si>
  <si>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</si>
  <si>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</si>
  <si>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</si>
  <si>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</si>
  <si>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</si>
  <si>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</si>
  <si>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</si>
  <si>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</si>
  <si>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</si>
  <si>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</si>
  <si>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</si>
  <si>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</si>
  <si>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</si>
  <si>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</si>
  <si>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</si>
  <si>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</si>
  <si>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</si>
  <si>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</si>
  <si>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</si>
  <si>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</si>
  <si>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</si>
  <si>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</si>
  <si>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</si>
  <si>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</si>
  <si>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</si>
  <si>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</si>
  <si>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</si>
  <si>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</si>
  <si>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</si>
  <si>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</si>
  <si>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</si>
  <si>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</si>
  <si>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</si>
  <si>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</si>
  <si>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</si>
  <si>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</si>
  <si>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</si>
  <si>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</si>
  <si>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</si>
  <si>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</si>
  <si>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</si>
  <si>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</si>
  <si>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</si>
  <si>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</si>
  <si>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</si>
  <si>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</si>
  <si>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</si>
  <si>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</si>
  <si>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</si>
  <si>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</si>
  <si>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</si>
  <si>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</si>
  <si>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</si>
  <si>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</si>
  <si>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</si>
  <si>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</si>
  <si>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</si>
  <si>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</si>
  <si>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</si>
  <si>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</si>
  <si>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</si>
  <si>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</si>
  <si>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</si>
  <si>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</si>
  <si>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</si>
  <si>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</si>
  <si>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</si>
  <si>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</si>
  <si>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</si>
  <si>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</si>
  <si>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</si>
  <si>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</si>
  <si>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</si>
  <si>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</si>
  <si>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</si>
  <si>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</si>
  <si>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</si>
  <si>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</si>
  <si>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</si>
  <si>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</si>
  <si>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</si>
  <si>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</si>
  <si>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</si>
  <si>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</si>
  <si>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</si>
  <si>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</si>
  <si>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</si>
  <si>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</si>
  <si>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</si>
  <si>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</si>
  <si>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</si>
  <si>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</si>
  <si>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</si>
  <si>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</si>
  <si>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</si>
  <si>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</si>
  <si>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</si>
  <si>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</si>
  <si>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</si>
  <si>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</si>
  <si>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</si>
  <si>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</si>
  <si>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</si>
  <si>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</si>
  <si>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</si>
  <si>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</si>
  <si>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</si>
  <si>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</si>
  <si>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</si>
  <si>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</si>
  <si>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</si>
  <si>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</si>
  <si>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</si>
  <si>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</si>
  <si>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</si>
  <si>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</si>
  <si>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</si>
  <si>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</si>
  <si>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</si>
  <si>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</si>
  <si>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</si>
  <si>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</si>
  <si>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</si>
  <si>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</si>
  <si>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</si>
  <si>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</si>
  <si>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</si>
  <si>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</si>
  <si>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</si>
  <si>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</si>
  <si>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</si>
  <si>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</si>
  <si>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</si>
  <si>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</si>
  <si>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</si>
  <si>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</si>
  <si>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</si>
  <si>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</si>
  <si>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</si>
  <si>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</si>
  <si>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</si>
  <si>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</si>
  <si>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</si>
  <si>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</si>
  <si>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</si>
  <si>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</si>
  <si>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</si>
  <si>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</si>
  <si>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</si>
  <si>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</si>
  <si>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</si>
  <si>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</si>
  <si>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</si>
  <si>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</si>
  <si>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</si>
  <si>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</si>
  <si>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</si>
  <si>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</si>
  <si>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</si>
  <si>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</si>
  <si>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</si>
  <si>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</si>
  <si>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</si>
  <si>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</si>
  <si>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</si>
  <si>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</si>
  <si>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</si>
  <si>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</si>
  <si>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</si>
  <si>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</si>
  <si>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</si>
  <si>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</si>
  <si>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</si>
  <si>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</si>
  <si>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</si>
  <si>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</si>
  <si>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</si>
  <si>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</si>
  <si>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</si>
  <si>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</si>
  <si>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</si>
  <si>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</si>
  <si>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</si>
  <si>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</si>
  <si>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</si>
  <si>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</si>
  <si>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</si>
  <si>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</si>
  <si>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</si>
  <si>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</si>
  <si>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</si>
  <si>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</si>
  <si>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</si>
  <si>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</si>
  <si>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</si>
  <si>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</si>
  <si>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</si>
  <si>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</si>
  <si>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</si>
  <si>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</si>
  <si>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</si>
  <si>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</si>
  <si>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</si>
  <si>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</si>
  <si>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</si>
  <si>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</si>
  <si>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</si>
  <si>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</si>
  <si>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</si>
  <si>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</si>
  <si>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</si>
  <si>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</si>
  <si>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</si>
  <si>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</si>
  <si>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</si>
  <si>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</si>
  <si>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</si>
  <si>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</si>
  <si>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</si>
  <si>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</si>
  <si>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</si>
  <si>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</si>
  <si>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</si>
  <si>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</si>
  <si>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</si>
  <si>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</si>
  <si>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</si>
  <si>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</si>
  <si>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</si>
  <si>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</si>
  <si>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</si>
  <si>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</si>
  <si>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</si>
  <si>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</si>
  <si>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</si>
  <si>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</si>
  <si>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</si>
  <si>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</si>
  <si>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</si>
  <si>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</si>
  <si>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</si>
  <si>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</si>
  <si>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</si>
  <si>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</si>
  <si>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</si>
  <si>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</si>
  <si>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</si>
  <si>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</si>
  <si>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</si>
  <si>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</si>
  <si>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</si>
  <si>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</si>
  <si>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</si>
  <si>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</si>
  <si>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</si>
  <si>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</si>
  <si>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</si>
  <si>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</si>
  <si>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</si>
  <si>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</si>
  <si>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</si>
  <si>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</si>
  <si>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</si>
  <si>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</si>
  <si>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</si>
  <si>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</si>
  <si>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</si>
  <si>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</si>
  <si>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</si>
  <si>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</si>
  <si>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</si>
  <si>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</si>
  <si>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</si>
  <si>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</si>
  <si>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</si>
  <si>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</si>
  <si>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</si>
  <si>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</si>
  <si>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</si>
  <si>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</si>
  <si>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</si>
  <si>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</si>
  <si>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</si>
  <si>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</si>
  <si>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</si>
  <si>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</si>
  <si>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</si>
  <si>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</si>
  <si>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</si>
  <si>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</si>
  <si>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</si>
  <si>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</si>
  <si>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</si>
  <si>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</si>
  <si>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</si>
  <si>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</si>
  <si>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</si>
  <si>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</si>
  <si>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</si>
  <si>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</si>
  <si>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</si>
  <si>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</si>
  <si>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</si>
  <si>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</si>
  <si>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</si>
  <si>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</si>
  <si>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</si>
  <si>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</si>
  <si>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</si>
  <si>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</si>
  <si>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</si>
  <si>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</si>
  <si>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</si>
  <si>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</si>
  <si>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</si>
  <si>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</si>
  <si>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</si>
  <si>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</si>
  <si>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</si>
  <si>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</si>
  <si>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</si>
  <si>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</si>
  <si>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</si>
  <si>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</si>
  <si>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</si>
  <si>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</si>
  <si>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</si>
  <si>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</si>
  <si>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</si>
  <si>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</si>
  <si>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</si>
  <si>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</si>
  <si>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</si>
  <si>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</si>
  <si>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</si>
  <si>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</si>
  <si>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</si>
  <si>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</si>
  <si>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</si>
  <si>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</si>
  <si>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</si>
  <si>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</si>
  <si>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</si>
  <si>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</si>
  <si>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</si>
  <si>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</si>
  <si>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</si>
  <si>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</si>
  <si>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</si>
  <si>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</si>
  <si>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</si>
  <si>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</si>
  <si>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</si>
  <si>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</si>
  <si>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</si>
  <si>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</si>
  <si>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</si>
  <si>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</si>
  <si>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</si>
  <si>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</si>
  <si>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</si>
  <si>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</si>
  <si>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</si>
  <si>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</si>
  <si>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</si>
  <si>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</si>
  <si>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</si>
  <si>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</si>
  <si>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</si>
  <si>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</si>
  <si>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</si>
  <si>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</si>
  <si>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</si>
  <si>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</si>
  <si>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</si>
  <si>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</si>
  <si>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</si>
  <si>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</si>
  <si>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</si>
  <si>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</si>
  <si>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</si>
  <si>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</si>
  <si>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</si>
  <si>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</si>
  <si>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</si>
  <si>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</si>
  <si>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</si>
  <si>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</si>
  <si>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</si>
  <si>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</si>
  <si>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</si>
  <si>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</si>
  <si>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</si>
  <si>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</si>
  <si>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</si>
  <si>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</si>
  <si>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</si>
  <si>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</si>
  <si>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</si>
  <si>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</si>
  <si>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</si>
  <si>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</si>
  <si>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</si>
  <si>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</si>
  <si>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</si>
  <si>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</si>
  <si>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</si>
  <si>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</si>
  <si>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</si>
  <si>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</si>
  <si>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</si>
  <si>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</si>
  <si>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</si>
  <si>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</si>
  <si>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</si>
  <si>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</si>
  <si>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</si>
  <si>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</si>
  <si>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</si>
  <si>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</si>
  <si>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</si>
  <si>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</si>
  <si>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</si>
  <si>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</si>
  <si>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</si>
  <si>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</si>
  <si>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</si>
  <si>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</si>
  <si>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</si>
  <si>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</si>
  <si>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</si>
  <si>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</si>
  <si>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</si>
  <si>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</si>
  <si>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</si>
  <si>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</si>
  <si>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</si>
  <si>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</si>
  <si>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</si>
  <si>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</si>
  <si>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</si>
  <si>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</si>
  <si>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</si>
  <si>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</si>
  <si>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</si>
  <si>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</si>
  <si>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</si>
  <si>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</si>
  <si>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</si>
  <si>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</si>
  <si>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</si>
  <si>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</si>
  <si>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</si>
  <si>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</si>
  <si>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</si>
  <si>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</si>
  <si>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</si>
  <si>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</si>
  <si>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</si>
  <si>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</si>
  <si>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</si>
  <si>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</si>
  <si>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</si>
  <si>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</si>
  <si>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</si>
  <si>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</si>
  <si>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</si>
  <si>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</si>
  <si>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</si>
  <si>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</si>
  <si>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</si>
  <si>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</si>
  <si>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</si>
  <si>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</si>
  <si>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</si>
  <si>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</si>
  <si>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</si>
  <si>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</si>
  <si>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</si>
  <si>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</si>
  <si>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</si>
  <si>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</si>
  <si>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</si>
  <si>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</si>
  <si>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</si>
  <si>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</si>
  <si>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</si>
  <si>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</si>
  <si>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</si>
  <si>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</si>
  <si>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</si>
  <si>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</si>
  <si>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</si>
  <si>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</si>
  <si>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</si>
  <si>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</si>
  <si>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</si>
  <si>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</si>
  <si>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</si>
  <si>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</si>
  <si>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</si>
  <si>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</si>
  <si>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</si>
  <si>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</si>
  <si>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</si>
  <si>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</si>
  <si>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</si>
  <si>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</si>
  <si>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</si>
  <si>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</si>
  <si>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</si>
  <si>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</si>
  <si>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</si>
  <si>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</si>
  <si>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</si>
  <si>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</si>
  <si>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</si>
  <si>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</si>
  <si>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</si>
  <si>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</si>
  <si>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</si>
  <si>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</si>
  <si>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</si>
  <si>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</si>
  <si>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</si>
  <si>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</si>
  <si>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</si>
  <si>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</si>
  <si>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</si>
  <si>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</si>
  <si>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</si>
  <si>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</si>
  <si>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</si>
  <si>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</si>
  <si>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</si>
  <si>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</si>
  <si>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</si>
  <si>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</si>
  <si>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</si>
  <si>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</si>
  <si>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</si>
  <si>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</si>
  <si>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</si>
  <si>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</si>
  <si>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</si>
  <si>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</si>
  <si>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</si>
  <si>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</si>
  <si>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</si>
  <si>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</si>
  <si>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</si>
  <si>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</si>
  <si>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</si>
  <si>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</si>
  <si>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</si>
  <si>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</si>
  <si>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</si>
  <si>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</si>
  <si>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</si>
  <si>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</si>
  <si>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</si>
  <si>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</si>
  <si>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</si>
  <si>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</si>
  <si>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</si>
  <si>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</si>
  <si>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</si>
  <si>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</si>
  <si>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</si>
  <si>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</si>
  <si>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</si>
  <si>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</si>
  <si>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</si>
  <si>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</si>
  <si>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</si>
  <si>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</si>
  <si>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</si>
  <si>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</si>
  <si>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</si>
  <si>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</si>
  <si>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</si>
  <si>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</si>
  <si>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</si>
  <si>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</si>
  <si>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</si>
  <si>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</si>
  <si>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</si>
  <si>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</si>
  <si>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</si>
  <si>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</si>
  <si>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</si>
  <si>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</si>
  <si>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</si>
  <si>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</si>
  <si>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</si>
  <si>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</si>
  <si>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</si>
  <si>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</si>
  <si>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</si>
  <si>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</si>
  <si>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</si>
  <si>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</si>
  <si>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</si>
  <si>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</si>
  <si>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</si>
  <si>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</si>
  <si>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</si>
  <si>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</si>
  <si>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</si>
  <si>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</si>
  <si>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</si>
  <si>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</si>
  <si>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</si>
  <si>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</si>
  <si>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</si>
  <si>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</si>
  <si>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</si>
  <si>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</si>
  <si>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</si>
  <si>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</si>
  <si>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</si>
  <si>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</si>
  <si>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</si>
  <si>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</si>
  <si>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</si>
  <si>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</si>
  <si>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</si>
  <si>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</si>
  <si>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</si>
  <si>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</si>
  <si>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</si>
  <si>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</si>
  <si>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</si>
  <si>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</si>
  <si>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</si>
  <si>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</si>
  <si>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</si>
  <si>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</si>
  <si>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</si>
  <si>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</si>
  <si>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</si>
  <si>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</si>
  <si>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</si>
  <si>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</si>
  <si>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</si>
  <si>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</si>
  <si>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</si>
  <si>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</si>
  <si>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</si>
  <si>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</si>
  <si>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</si>
  <si>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</si>
  <si>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</si>
  <si>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</si>
  <si>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</si>
  <si>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</si>
  <si>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</si>
  <si>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</si>
  <si>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</si>
  <si>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</si>
  <si>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</si>
  <si>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</si>
  <si>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</si>
  <si>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</si>
  <si>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</si>
  <si>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</si>
  <si>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</si>
  <si>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</si>
  <si>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</si>
  <si>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</si>
  <si>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</si>
  <si>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</si>
  <si>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</si>
  <si>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</si>
  <si>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</si>
  <si>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</si>
  <si>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</si>
  <si>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</si>
  <si>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</si>
  <si>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</si>
  <si>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</si>
  <si>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</si>
  <si>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</si>
  <si>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</si>
  <si>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</si>
  <si>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</si>
  <si>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</si>
  <si>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</si>
  <si>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</si>
  <si>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</si>
  <si>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</si>
  <si>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</si>
  <si>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</si>
  <si>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</si>
  <si>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</si>
  <si>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</si>
  <si>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</si>
  <si>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</si>
  <si>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</si>
  <si>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</si>
  <si>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</si>
  <si>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</si>
  <si>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</si>
  <si>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</si>
  <si>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</si>
  <si>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</si>
  <si>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</si>
  <si>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</si>
  <si>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</si>
  <si>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</si>
  <si>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</si>
  <si>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</si>
  <si>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</si>
  <si>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</si>
  <si>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</si>
  <si>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</si>
  <si>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</si>
  <si>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</si>
  <si>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</si>
  <si>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</si>
  <si>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</si>
  <si>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</si>
  <si>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</si>
  <si>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</si>
  <si>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</si>
  <si>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</si>
  <si>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</si>
  <si>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</si>
  <si>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</si>
  <si>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</si>
  <si>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</si>
  <si>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</si>
  <si>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</si>
  <si>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</si>
  <si>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</si>
  <si>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</si>
  <si>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</si>
  <si>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</si>
  <si>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</si>
  <si>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</si>
  <si>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</si>
  <si>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</si>
  <si>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</si>
  <si>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</si>
  <si>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</si>
  <si>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</si>
  <si>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</si>
  <si>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</si>
  <si>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</si>
  <si>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</si>
  <si>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</si>
  <si>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</si>
  <si>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</si>
  <si>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</si>
  <si>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</si>
  <si>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</si>
  <si>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</si>
  <si>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</si>
  <si>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</si>
  <si>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</si>
  <si>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</si>
  <si>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</si>
  <si>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</si>
  <si>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</si>
  <si>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</si>
  <si>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</si>
  <si>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</si>
  <si>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</si>
  <si>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</si>
  <si>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</si>
  <si>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</si>
  <si>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</si>
  <si>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</si>
  <si>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</si>
  <si>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</si>
  <si>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</si>
  <si>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</si>
  <si>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</si>
  <si>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</si>
  <si>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</si>
  <si>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</si>
  <si>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</si>
  <si>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</si>
  <si>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</si>
  <si>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</si>
  <si>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</si>
  <si>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</si>
  <si>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</si>
  <si>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</si>
  <si>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</si>
  <si>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</si>
  <si>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</si>
  <si>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</si>
  <si>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</si>
  <si>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</si>
  <si>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</si>
  <si>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</si>
  <si>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</si>
  <si>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</si>
  <si>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</si>
  <si>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</si>
  <si>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</si>
  <si>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</si>
  <si>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</si>
  <si>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</si>
  <si>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</si>
  <si>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</si>
  <si>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</si>
  <si>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</si>
  <si>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</si>
  <si>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</si>
  <si>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</si>
  <si>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</si>
  <si>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</si>
  <si>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</si>
  <si>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</si>
  <si>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</si>
  <si>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</si>
  <si>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</si>
  <si>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</si>
  <si>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</si>
  <si>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</si>
  <si>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</si>
  <si>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</si>
  <si>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</si>
  <si>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</si>
  <si>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</si>
  <si>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</si>
  <si>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</si>
  <si>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</si>
  <si>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</si>
  <si>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</si>
  <si>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</si>
  <si>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</si>
  <si>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</si>
  <si>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</si>
  <si>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</si>
  <si>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</si>
  <si>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</si>
  <si>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</si>
  <si>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</si>
  <si>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</si>
  <si>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</si>
  <si>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</si>
  <si>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</si>
  <si>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</si>
  <si>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</si>
  <si>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</si>
  <si>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</si>
  <si>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</si>
  <si>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</si>
  <si>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</si>
  <si>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</si>
  <si>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</si>
  <si>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</si>
  <si>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</si>
  <si>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</si>
  <si>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</si>
  <si>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</si>
  <si>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</si>
  <si>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</si>
  <si>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</si>
  <si>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</si>
  <si>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</si>
  <si>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</si>
  <si>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</si>
  <si>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</si>
  <si>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</si>
  <si>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</si>
  <si>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</si>
  <si>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</si>
  <si>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</si>
  <si>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</si>
  <si>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</si>
  <si>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</si>
  <si>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</si>
  <si>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</si>
  <si>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</si>
  <si>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</si>
  <si>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</si>
  <si>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</si>
  <si>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</si>
  <si>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</si>
  <si>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</si>
  <si>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</si>
  <si>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</si>
  <si>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</si>
  <si>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</si>
  <si>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</si>
  <si>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</si>
  <si>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</si>
  <si>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</si>
  <si>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</si>
  <si>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</si>
  <si>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</si>
  <si>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</si>
  <si>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</si>
  <si>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</si>
  <si>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</si>
  <si>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</si>
  <si>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</si>
  <si>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</si>
  <si>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</si>
  <si>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</si>
  <si>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</si>
  <si>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</si>
  <si>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</si>
  <si>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</si>
  <si>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</si>
  <si>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</si>
  <si>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</si>
  <si>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</si>
  <si>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</si>
  <si>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</si>
  <si>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</si>
  <si>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</si>
  <si>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</si>
  <si>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</si>
  <si>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</si>
  <si>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</si>
  <si>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</si>
  <si>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</si>
  <si>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</si>
  <si>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</si>
  <si>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</si>
  <si>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</si>
  <si>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</si>
  <si>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</si>
  <si>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</si>
  <si>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</si>
  <si>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</si>
  <si>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</si>
  <si>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</si>
  <si>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</si>
  <si>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</si>
  <si>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</si>
  <si>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</si>
  <si>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</si>
  <si>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</si>
  <si>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</si>
  <si>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</si>
  <si>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</si>
  <si>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</si>
  <si>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</si>
  <si>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</si>
  <si>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</si>
  <si>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</si>
  <si>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</si>
  <si>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</si>
  <si>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</si>
  <si>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</si>
  <si>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</si>
  <si>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</si>
  <si>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</si>
  <si>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</si>
  <si>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</si>
  <si>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</si>
  <si>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</si>
  <si>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</si>
  <si>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</si>
  <si>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</si>
  <si>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</si>
  <si>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</si>
  <si>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</si>
  <si>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</si>
  <si>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</si>
  <si>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</si>
  <si>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</si>
  <si>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</si>
  <si>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</si>
  <si>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</si>
  <si>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</si>
  <si>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</si>
  <si>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</si>
  <si>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</si>
  <si>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</si>
  <si>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</si>
  <si>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</si>
  <si>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</si>
  <si>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</si>
  <si>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</si>
  <si>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</si>
  <si>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</si>
  <si>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</si>
  <si>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</si>
  <si>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</si>
  <si>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</si>
  <si>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</si>
  <si>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</si>
  <si>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</si>
  <si>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</si>
  <si>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</si>
  <si>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</si>
  <si>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</si>
  <si>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</si>
  <si>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</si>
  <si>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</si>
  <si>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</si>
  <si>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</si>
  <si>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</si>
  <si>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</si>
  <si>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</si>
  <si>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</si>
  <si>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</si>
  <si>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</si>
  <si>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</si>
  <si>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</si>
  <si>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</si>
  <si>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</si>
  <si>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</si>
  <si>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</si>
  <si>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</si>
  <si>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</si>
  <si>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</si>
  <si>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</si>
  <si>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</si>
  <si>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</si>
  <si>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</si>
  <si>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</si>
  <si>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</si>
  <si>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</si>
  <si>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</si>
  <si>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</si>
  <si>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</si>
  <si>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</si>
  <si>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</si>
  <si>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</si>
  <si>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</si>
  <si>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</si>
  <si>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</si>
  <si>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</si>
  <si>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</si>
  <si>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</si>
  <si>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</si>
  <si>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</si>
  <si>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</si>
  <si>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</si>
  <si>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</si>
  <si>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</si>
  <si>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</si>
  <si>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</si>
  <si>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</si>
  <si>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</si>
  <si>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</si>
  <si>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</si>
  <si>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</si>
  <si>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</si>
  <si>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</si>
  <si>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</si>
  <si>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</si>
  <si>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</si>
  <si>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</si>
  <si>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</si>
  <si>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</si>
  <si>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</si>
  <si>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</si>
  <si>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</si>
  <si>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</si>
  <si>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</si>
  <si>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</si>
  <si>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</si>
  <si>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</si>
  <si>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</si>
  <si>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</si>
  <si>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</si>
  <si>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</si>
  <si>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</si>
  <si>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</si>
  <si>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</si>
  <si>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</si>
  <si>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</si>
  <si>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</si>
  <si>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</si>
  <si>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</si>
  <si>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</si>
  <si>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</si>
  <si>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</si>
  <si>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</si>
  <si>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</si>
  <si>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</si>
  <si>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</si>
  <si>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</si>
  <si>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</si>
  <si>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</si>
  <si>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</si>
  <si>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</si>
  <si>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</si>
  <si>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</si>
  <si>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</si>
  <si>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</si>
  <si>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</si>
  <si>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</si>
  <si>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</si>
  <si>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</si>
  <si>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</si>
  <si>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</si>
  <si>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</si>
  <si>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</si>
  <si>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</si>
  <si>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</si>
  <si>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</si>
  <si>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</si>
  <si>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</si>
  <si>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</si>
  <si>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</si>
  <si>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</si>
  <si>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</si>
  <si>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</si>
  <si>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</si>
  <si>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</si>
  <si>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</si>
  <si>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</si>
  <si>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</si>
  <si>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</si>
  <si>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</si>
  <si>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</si>
  <si>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</si>
  <si>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</si>
  <si>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</si>
  <si>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</si>
  <si>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</si>
  <si>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</si>
  <si>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</si>
  <si>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</si>
  <si>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</si>
  <si>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</si>
  <si>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</si>
  <si>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</si>
  <si>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</si>
  <si>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</si>
  <si>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</si>
  <si>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</si>
  <si>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</si>
  <si>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</si>
  <si>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</si>
  <si>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</si>
  <si>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</si>
  <si>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</si>
  <si>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</si>
  <si>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</si>
  <si>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</si>
  <si>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</si>
  <si>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</si>
  <si>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</si>
  <si>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</si>
  <si>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</si>
  <si>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</si>
  <si>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</si>
  <si>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</si>
  <si>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</si>
  <si>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</si>
  <si>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</si>
  <si>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</si>
  <si>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</si>
  <si>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</si>
  <si>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</si>
  <si>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</si>
  <si>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</si>
  <si>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</si>
  <si>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</si>
  <si>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</si>
  <si>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</si>
  <si>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</si>
  <si>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</si>
  <si>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</si>
  <si>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</si>
  <si>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</si>
  <si>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</si>
  <si>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</si>
  <si>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</si>
  <si>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</si>
  <si>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</si>
  <si>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</si>
  <si>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</si>
  <si>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</si>
  <si>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</si>
  <si>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</si>
  <si>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</si>
  <si>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</si>
  <si>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</si>
  <si>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</si>
  <si>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</si>
  <si>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</si>
  <si>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</si>
  <si>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</si>
  <si>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</si>
  <si>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</si>
  <si>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</si>
  <si>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</si>
  <si>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</si>
  <si>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</si>
  <si>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</si>
  <si>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</si>
  <si>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</si>
  <si>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</si>
  <si>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</si>
  <si>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</si>
  <si>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</si>
  <si>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</si>
  <si>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</si>
  <si>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</si>
  <si>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</si>
  <si>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</si>
  <si>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</si>
  <si>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</si>
  <si>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</si>
  <si>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</si>
  <si>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</si>
  <si>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</si>
  <si>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</si>
  <si>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</si>
  <si>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</si>
  <si>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</si>
  <si>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</si>
  <si>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</si>
  <si>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</si>
  <si>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</si>
  <si>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</si>
  <si>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</si>
  <si>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</si>
  <si>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</si>
  <si>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</si>
  <si>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</si>
  <si>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</si>
  <si>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</si>
  <si>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</si>
  <si>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</si>
  <si>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</si>
  <si>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</si>
  <si>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</si>
  <si>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</si>
  <si>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</si>
  <si>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</si>
  <si>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</si>
  <si>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</si>
  <si>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</si>
  <si>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</si>
  <si>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</si>
  <si>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</si>
  <si>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</si>
  <si>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</si>
  <si>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</si>
  <si>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</si>
  <si>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</si>
  <si>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</si>
  <si>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</si>
  <si>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</si>
  <si>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</si>
  <si>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</si>
  <si>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</si>
  <si>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</si>
  <si>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</si>
  <si>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</si>
  <si>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</si>
  <si>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</si>
  <si>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</si>
  <si>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</si>
  <si>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</si>
  <si>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</si>
  <si>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</si>
  <si>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</si>
  <si>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</si>
  <si>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</si>
  <si>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</si>
  <si>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</si>
  <si>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</si>
  <si>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</si>
  <si>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</si>
  <si>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</si>
  <si>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</si>
  <si>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</si>
  <si>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</si>
  <si>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</si>
  <si>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</si>
  <si>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</si>
  <si>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</si>
  <si>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</si>
  <si>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</si>
  <si>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</si>
  <si>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</si>
  <si>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</si>
  <si>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</si>
  <si>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</si>
  <si>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</si>
  <si>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</si>
  <si>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</si>
  <si>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</si>
  <si>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</si>
  <si>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</si>
  <si>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</si>
  <si>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</si>
  <si>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</si>
  <si>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</si>
  <si>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</si>
  <si>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</si>
  <si>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</si>
  <si>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</si>
  <si>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</si>
  <si>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</si>
  <si>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</si>
  <si>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</si>
  <si>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</si>
  <si>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</si>
  <si>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</si>
  <si>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</si>
  <si>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</si>
  <si>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</si>
  <si>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</si>
  <si>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</si>
  <si>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</si>
  <si>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</si>
  <si>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</si>
  <si>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</si>
  <si>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</si>
  <si>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</si>
  <si>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</si>
  <si>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</si>
  <si>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</si>
  <si>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</si>
  <si>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</si>
  <si>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</si>
  <si>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</si>
  <si>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</si>
  <si>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</si>
  <si>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</si>
  <si>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</si>
  <si>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</si>
  <si>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</si>
  <si>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</si>
  <si>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</si>
  <si>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</si>
  <si>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</si>
  <si>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</si>
  <si>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</si>
  <si>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</si>
  <si>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</si>
  <si>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</si>
  <si>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</si>
  <si>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</si>
  <si>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</si>
  <si>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</si>
  <si>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</si>
  <si>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</si>
  <si>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</si>
  <si>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</si>
  <si>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</si>
  <si>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</si>
  <si>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</si>
  <si>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</si>
  <si>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</si>
  <si>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</si>
  <si>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</si>
  <si>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</si>
  <si>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</si>
  <si>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</si>
  <si>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</si>
  <si>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</si>
  <si>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</si>
  <si>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</si>
  <si>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</si>
  <si>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</si>
  <si>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</si>
  <si>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</si>
  <si>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</si>
  <si>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</si>
  <si>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</si>
  <si>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</si>
  <si>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</si>
  <si>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</si>
  <si>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</si>
  <si>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</si>
  <si>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</si>
  <si>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</si>
  <si>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</si>
  <si>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</si>
  <si>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</si>
  <si>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</si>
  <si>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</si>
  <si>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</si>
  <si>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</si>
  <si>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</si>
  <si>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</si>
  <si>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</si>
  <si>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</si>
  <si>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</si>
  <si>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</si>
  <si>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</si>
  <si>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</si>
  <si>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</si>
  <si>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</si>
  <si>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</si>
  <si>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</si>
  <si>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</si>
  <si>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</si>
  <si>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</si>
  <si>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</si>
  <si>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</si>
  <si>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</si>
  <si>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</si>
  <si>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</si>
  <si>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</si>
  <si>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</si>
  <si>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</si>
  <si>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</si>
  <si>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</si>
  <si>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</si>
  <si>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</si>
  <si>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</si>
  <si>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</si>
  <si>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</si>
  <si>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</si>
  <si>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</si>
  <si>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</si>
  <si>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</si>
  <si>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</si>
  <si>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</si>
  <si>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</si>
  <si>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</si>
  <si>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</si>
  <si>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</si>
  <si>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</si>
  <si>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</si>
  <si>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</si>
  <si>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</si>
  <si>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</si>
  <si>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</si>
  <si>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</si>
  <si>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</si>
  <si>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</si>
  <si>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</si>
  <si>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</si>
  <si>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</si>
  <si>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</si>
  <si>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</si>
  <si>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</si>
  <si>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</si>
  <si>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</si>
  <si>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</si>
  <si>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</si>
  <si>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</si>
  <si>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</si>
  <si>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</si>
  <si>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</si>
  <si>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</si>
  <si>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</si>
  <si>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</si>
  <si>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</si>
  <si>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</si>
  <si>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</si>
  <si>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</si>
  <si>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</si>
  <si>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</si>
  <si>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</si>
  <si>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</si>
  <si>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</si>
  <si>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</si>
  <si>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</si>
  <si>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</si>
  <si>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</si>
  <si>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</si>
  <si>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</si>
  <si>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</si>
  <si>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</si>
  <si>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</si>
  <si>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</si>
  <si>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</si>
  <si>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</si>
  <si>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</si>
  <si>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</si>
  <si>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</si>
  <si>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</si>
  <si>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</si>
  <si>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</si>
  <si>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</si>
  <si>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</si>
  <si>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</si>
  <si>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</si>
  <si>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</si>
  <si>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</si>
  <si>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</si>
  <si>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</si>
  <si>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</si>
  <si>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</si>
  <si>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</si>
  <si>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</si>
  <si>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</si>
  <si>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</si>
  <si>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</si>
  <si>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</si>
  <si>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</si>
  <si>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</si>
  <si>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</si>
  <si>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</si>
  <si>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</si>
  <si>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</si>
  <si>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</si>
  <si>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</si>
  <si>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</si>
  <si>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</si>
  <si>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</si>
  <si>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</si>
  <si>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</si>
  <si>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</si>
  <si>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</si>
  <si>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</si>
  <si>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</si>
  <si>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</si>
  <si>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</si>
  <si>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</si>
  <si>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</si>
  <si>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</si>
  <si>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</si>
  <si>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</si>
  <si>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</si>
  <si>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</si>
  <si>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</si>
  <si>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</si>
  <si>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</si>
  <si>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</si>
  <si>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</si>
  <si>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</si>
  <si>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</si>
  <si>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</si>
  <si>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</si>
  <si>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</si>
  <si>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</si>
  <si>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</si>
  <si>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</si>
  <si>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</si>
  <si>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</si>
  <si>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</si>
  <si>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</si>
  <si>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</si>
  <si>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</si>
  <si>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</si>
  <si>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</si>
  <si>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</si>
  <si>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</si>
  <si>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</si>
  <si>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</si>
  <si>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</si>
  <si>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</si>
  <si>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</si>
  <si>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</si>
  <si>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</si>
  <si>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</si>
  <si>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</si>
  <si>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</si>
  <si>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</si>
  <si>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</si>
  <si>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</si>
  <si>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</si>
  <si>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</si>
  <si>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</si>
  <si>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</si>
  <si>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</si>
  <si>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</si>
  <si>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</si>
  <si>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</si>
  <si>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</si>
  <si>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</si>
  <si>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</si>
  <si>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</si>
  <si>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</si>
  <si>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</si>
  <si>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</si>
  <si>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</si>
  <si>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</si>
  <si>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</si>
  <si>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</si>
  <si>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</si>
  <si>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</si>
  <si>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</si>
  <si>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</si>
  <si>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</si>
  <si>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</si>
  <si>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</si>
  <si>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</si>
  <si>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</si>
  <si>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</si>
  <si>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</si>
  <si>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</si>
  <si>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</si>
  <si>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</si>
  <si>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</si>
  <si>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</si>
  <si>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</si>
  <si>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</si>
  <si>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</si>
  <si>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</si>
  <si>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</si>
  <si>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</si>
  <si>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</si>
  <si>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</si>
  <si>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</si>
  <si>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</si>
  <si>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</si>
  <si>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</si>
  <si>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</si>
  <si>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</si>
  <si>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</si>
  <si>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</si>
  <si>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</si>
  <si>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</si>
  <si>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</si>
  <si>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</si>
  <si>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</si>
  <si>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</si>
  <si>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</si>
  <si>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</si>
  <si>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</si>
  <si>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</si>
  <si>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</si>
  <si>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</si>
  <si>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</si>
  <si>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</si>
  <si>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</si>
  <si>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</si>
  <si>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</si>
  <si>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</si>
  <si>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</si>
  <si>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</si>
  <si>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</si>
  <si>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</si>
  <si>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</si>
  <si>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</si>
  <si>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</si>
  <si>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</si>
  <si>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</si>
  <si>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</si>
  <si>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</si>
  <si>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</si>
  <si>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</si>
  <si>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</si>
  <si>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</si>
  <si>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</si>
  <si>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</si>
  <si>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</si>
  <si>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</si>
  <si>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</si>
  <si>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</si>
  <si>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</si>
  <si>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</si>
  <si>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</si>
  <si>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</si>
  <si>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</si>
  <si>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</si>
  <si>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</si>
  <si>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</si>
  <si>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</si>
  <si>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</si>
  <si>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</si>
  <si>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</si>
  <si>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</si>
  <si>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</si>
  <si>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</si>
  <si>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</si>
  <si>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</si>
  <si>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</si>
  <si>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</si>
  <si>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</si>
  <si>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</si>
  <si>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</si>
  <si>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</si>
  <si>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</si>
  <si>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</si>
  <si>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</si>
  <si>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</si>
  <si>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</si>
  <si>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</si>
  <si>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</si>
  <si>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</si>
  <si>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</si>
  <si>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</si>
  <si>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</si>
  <si>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</si>
  <si>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</si>
  <si>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</si>
  <si>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</si>
  <si>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</si>
  <si>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</si>
  <si>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</si>
  <si>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</si>
  <si>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</si>
  <si>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</si>
  <si>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</si>
  <si>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</si>
  <si>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</si>
  <si>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</si>
  <si>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</si>
  <si>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</si>
  <si>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</si>
  <si>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</si>
  <si>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</si>
  <si>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</si>
  <si>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</si>
  <si>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</si>
  <si>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</si>
  <si>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</si>
  <si>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</si>
  <si>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</si>
  <si>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</si>
  <si>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</si>
  <si>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</si>
  <si>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</si>
  <si>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</si>
  <si>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</si>
  <si>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</si>
  <si>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</si>
  <si>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</si>
  <si>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</si>
  <si>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</si>
  <si>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</si>
  <si>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</si>
  <si>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</si>
  <si>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</si>
  <si>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</si>
  <si>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</si>
  <si>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</si>
  <si>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</si>
  <si>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</si>
  <si>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</si>
  <si>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</si>
  <si>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</si>
  <si>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</si>
  <si>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</si>
  <si>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</si>
  <si>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</si>
  <si>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</si>
  <si>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</si>
  <si>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</si>
  <si>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</si>
  <si>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</si>
  <si>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</si>
  <si>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</si>
  <si>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</si>
  <si>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</si>
  <si>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</si>
  <si>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</si>
  <si>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</si>
  <si>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</si>
  <si>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</si>
  <si>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</si>
  <si>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</si>
  <si>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</si>
  <si>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</si>
  <si>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</si>
  <si>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</si>
  <si>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</si>
  <si>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</si>
  <si>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</si>
  <si>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</si>
  <si>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</si>
  <si>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</si>
  <si>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</si>
  <si>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</si>
  <si>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</si>
  <si>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</si>
  <si>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</si>
  <si>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</si>
  <si>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</si>
  <si>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</si>
  <si>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</si>
  <si>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</si>
  <si>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</si>
  <si>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</si>
  <si>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</si>
  <si>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</si>
  <si>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</si>
  <si>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</si>
  <si>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</si>
  <si>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</si>
  <si>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</si>
  <si>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</si>
  <si>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</si>
  <si>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</si>
  <si>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</si>
  <si>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</si>
  <si>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</si>
  <si>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</si>
  <si>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</si>
  <si>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</si>
  <si>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</si>
  <si>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</si>
  <si>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</si>
  <si>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</si>
  <si>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</si>
  <si>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</si>
  <si>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</si>
  <si>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</si>
  <si>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</si>
  <si>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</si>
  <si>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</si>
  <si>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</si>
  <si>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</si>
  <si>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</si>
  <si>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</si>
  <si>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</si>
  <si>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</si>
  <si>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</si>
  <si>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</si>
  <si>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</si>
  <si>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</si>
  <si>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</si>
  <si>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</si>
  <si>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</si>
  <si>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</si>
  <si>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</si>
  <si>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</si>
  <si>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</si>
  <si>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</si>
  <si>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</si>
  <si>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</si>
  <si>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</si>
  <si>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</si>
  <si>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</si>
  <si>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</si>
  <si>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</si>
  <si>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</si>
  <si>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</si>
  <si>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</si>
  <si>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</si>
  <si>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</si>
  <si>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</si>
  <si>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</si>
  <si>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</si>
  <si>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</si>
  <si>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</si>
  <si>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</si>
  <si>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</si>
  <si>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</si>
  <si>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</si>
  <si>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</si>
  <si>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</si>
  <si>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</si>
  <si>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</si>
  <si>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</si>
  <si>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</si>
  <si>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</si>
  <si>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</si>
  <si>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</si>
  <si>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</si>
  <si>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</si>
  <si>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</si>
  <si>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</si>
  <si>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</si>
  <si>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</si>
  <si>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</si>
  <si>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</si>
  <si>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</si>
  <si>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</si>
  <si>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</si>
  <si>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</si>
  <si>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</si>
  <si>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</si>
  <si>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</si>
  <si>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</si>
  <si>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</si>
  <si>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</si>
  <si>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</si>
  <si>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</si>
  <si>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</si>
  <si>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</si>
  <si>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</si>
  <si>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</si>
  <si>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</si>
  <si>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</si>
  <si>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</si>
  <si>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</si>
  <si>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</si>
  <si>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</si>
  <si>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</si>
  <si>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</si>
  <si>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</si>
  <si>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</si>
  <si>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</si>
  <si>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</si>
  <si>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</si>
  <si>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</si>
  <si>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</si>
  <si>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</si>
  <si>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</si>
  <si>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</si>
  <si>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</si>
  <si>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</si>
  <si>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</si>
  <si>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</si>
  <si>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</si>
  <si>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</si>
  <si>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</si>
  <si>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</si>
  <si>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</si>
  <si>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</si>
  <si>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</si>
  <si>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</si>
  <si>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</si>
  <si>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</si>
  <si>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</si>
  <si>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</si>
  <si>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</si>
  <si>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</si>
  <si>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</si>
  <si>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</si>
  <si>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</si>
  <si>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</si>
  <si>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</si>
  <si>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</si>
  <si>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</si>
  <si>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</si>
  <si>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</si>
  <si>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</si>
  <si>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</si>
  <si>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</si>
  <si>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</si>
  <si>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</si>
  <si>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</si>
  <si>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</si>
  <si>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</si>
  <si>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</si>
  <si>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</si>
  <si>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</si>
  <si>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</si>
  <si>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</si>
  <si>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</si>
  <si>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</si>
  <si>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</si>
  <si>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</si>
  <si>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</si>
  <si>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</si>
  <si>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</si>
  <si>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</si>
  <si>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</si>
  <si>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</si>
  <si>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</si>
  <si>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</si>
  <si>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</si>
  <si>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</si>
  <si>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</si>
  <si>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</si>
  <si>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</si>
  <si>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</si>
  <si>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</si>
  <si>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</si>
  <si>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</si>
  <si>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</si>
  <si>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</si>
  <si>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</si>
  <si>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</si>
  <si>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</si>
  <si>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</si>
  <si>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</si>
  <si>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</si>
  <si>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</si>
  <si>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</si>
  <si>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</si>
  <si>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</si>
  <si>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</si>
  <si>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</si>
  <si>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</si>
  <si>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</si>
  <si>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</si>
  <si>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</si>
  <si>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</si>
  <si>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</si>
  <si>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</si>
  <si>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</si>
  <si>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</si>
  <si>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</si>
  <si>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</si>
  <si>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</si>
  <si>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</si>
  <si>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</si>
  <si>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</si>
  <si>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</si>
  <si>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</si>
  <si>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</si>
  <si>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</si>
  <si>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</si>
  <si>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</si>
  <si>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</si>
  <si>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</si>
  <si>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</si>
  <si>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</si>
  <si>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</si>
  <si>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</si>
  <si>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</si>
  <si>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</si>
  <si>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</si>
  <si>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</si>
  <si>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</si>
  <si>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</si>
  <si>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</si>
  <si>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</si>
  <si>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</si>
  <si>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</si>
  <si>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</si>
  <si>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</si>
  <si>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</si>
  <si>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</si>
  <si>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</si>
  <si>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</si>
  <si>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</si>
  <si>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</si>
  <si>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</si>
  <si>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</si>
  <si>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</si>
  <si>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</si>
  <si>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</si>
  <si>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</si>
  <si>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</si>
  <si>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</si>
  <si>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</si>
  <si>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</si>
  <si>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</si>
  <si>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</si>
  <si>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</si>
  <si>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</si>
  <si>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</si>
  <si>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</si>
  <si>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</si>
  <si>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</si>
  <si>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</si>
  <si>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</si>
  <si>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</si>
  <si>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</si>
  <si>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</si>
  <si>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</si>
  <si>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</si>
  <si>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</si>
  <si>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</si>
  <si>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</si>
  <si>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</si>
  <si>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</si>
  <si>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</si>
  <si>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</si>
  <si>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</si>
  <si>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</si>
  <si>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</si>
  <si>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</si>
  <si>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</si>
  <si>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</si>
  <si>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</si>
  <si>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</si>
  <si>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</si>
  <si>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</si>
  <si>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</si>
  <si>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</si>
  <si>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</si>
  <si>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</si>
  <si>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</si>
  <si>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</si>
  <si>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</si>
  <si>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</si>
  <si>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</si>
  <si>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</si>
  <si>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</si>
  <si>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</si>
  <si>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</si>
  <si>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</si>
  <si>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</si>
  <si>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</si>
  <si>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</si>
  <si>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</si>
  <si>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</si>
  <si>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</si>
  <si>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</si>
  <si>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</si>
  <si>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</si>
  <si>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</si>
  <si>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</si>
  <si>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</si>
  <si>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</si>
  <si>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</si>
  <si>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</si>
  <si>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</si>
  <si>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</si>
  <si>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</si>
  <si>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</si>
  <si>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</si>
  <si>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</si>
  <si>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</si>
  <si>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</si>
  <si>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</si>
  <si>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</si>
  <si>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</si>
  <si>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</si>
  <si>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</si>
  <si>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</si>
  <si>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</si>
  <si>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</si>
  <si>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</si>
  <si>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</si>
  <si>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</si>
  <si>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</si>
  <si>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</si>
  <si>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</si>
  <si>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</si>
  <si>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</si>
  <si>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</si>
  <si>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</si>
  <si>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</si>
  <si>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</si>
  <si>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</si>
  <si>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</si>
  <si>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</si>
  <si>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</si>
  <si>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</si>
  <si>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</si>
  <si>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</si>
  <si>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</si>
  <si>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</si>
  <si>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</si>
  <si>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</si>
  <si>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</si>
  <si>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</si>
  <si>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</si>
  <si>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</si>
  <si>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</si>
  <si>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</si>
  <si>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</si>
  <si>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</si>
  <si>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</si>
  <si>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</si>
  <si>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</si>
  <si>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</si>
  <si>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</si>
  <si>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</si>
  <si>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</si>
  <si>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</si>
  <si>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</si>
  <si>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</si>
  <si>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</si>
  <si>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</si>
  <si>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</si>
  <si>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</si>
  <si>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</si>
  <si>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</si>
  <si>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</si>
  <si>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</si>
  <si>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</si>
  <si>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</si>
  <si>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</si>
  <si>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</si>
  <si>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</si>
  <si>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</si>
  <si>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</si>
  <si>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</si>
  <si>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</si>
  <si>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</si>
  <si>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</si>
  <si>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</si>
  <si>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</si>
  <si>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</si>
  <si>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</si>
  <si>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</si>
  <si>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</si>
  <si>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</si>
  <si>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</si>
  <si>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</si>
  <si>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</si>
  <si>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</si>
  <si>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</si>
  <si>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</si>
  <si>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</si>
  <si>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</si>
  <si>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</si>
  <si>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</si>
  <si>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</si>
  <si>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</si>
  <si>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</si>
  <si>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</si>
  <si>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</si>
  <si>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</si>
  <si>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</si>
  <si>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</si>
  <si>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</si>
  <si>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</si>
  <si>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</si>
  <si>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</si>
  <si>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</si>
  <si>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</si>
  <si>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</si>
  <si>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</si>
  <si>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</si>
  <si>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</si>
  <si>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</si>
  <si>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</si>
  <si>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</si>
  <si>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</si>
  <si>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</si>
  <si>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</si>
  <si>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</si>
  <si>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</si>
  <si>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</si>
  <si>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</si>
  <si>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</si>
  <si>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</si>
  <si>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</si>
  <si>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</si>
  <si>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</si>
  <si>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</si>
  <si>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</si>
  <si>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</si>
  <si>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</si>
  <si>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</si>
  <si>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</si>
  <si>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</si>
  <si>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</si>
  <si>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</si>
  <si>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</si>
  <si>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</si>
  <si>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</si>
  <si>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</si>
  <si>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</si>
  <si>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</si>
  <si>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</si>
  <si>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</si>
  <si>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</si>
  <si>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</si>
  <si>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</si>
  <si>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</si>
  <si>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</si>
  <si>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</si>
  <si>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</si>
  <si>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</si>
  <si>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</si>
  <si>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</si>
  <si>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</si>
  <si>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</si>
  <si>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</si>
  <si>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</si>
  <si>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</si>
  <si>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</si>
  <si>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</si>
  <si>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</si>
  <si>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</si>
  <si>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</si>
  <si>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</si>
  <si>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</si>
  <si>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</si>
  <si>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</si>
  <si>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</si>
  <si>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</si>
  <si>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</si>
  <si>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</si>
  <si>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</si>
  <si>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</si>
  <si>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</si>
  <si>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</si>
  <si>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</si>
  <si>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</si>
  <si>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</si>
  <si>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</si>
  <si>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</si>
  <si>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</si>
  <si>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</si>
  <si>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</si>
  <si>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</si>
  <si>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</si>
  <si>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</si>
  <si>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</si>
  <si>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</si>
  <si>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</si>
  <si>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</si>
  <si>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</si>
  <si>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</si>
  <si>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</si>
  <si>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</si>
  <si>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</si>
  <si>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</si>
  <si>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</si>
  <si>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</si>
  <si>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</si>
  <si>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</si>
  <si>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</si>
  <si>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</si>
  <si>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</si>
  <si>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</si>
  <si>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</si>
  <si>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</si>
  <si>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</si>
  <si>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</si>
  <si>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</si>
  <si>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</si>
  <si>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</si>
  <si>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</si>
  <si>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</si>
  <si>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</si>
  <si>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</si>
  <si>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</si>
  <si>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</si>
  <si>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</si>
  <si>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</si>
  <si>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</si>
  <si>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</si>
  <si>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</si>
  <si>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</si>
  <si>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</si>
  <si>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</si>
  <si>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</si>
  <si>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</si>
  <si>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</si>
  <si>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</si>
  <si>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</si>
  <si>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</si>
  <si>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</si>
  <si>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</si>
  <si>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</si>
  <si>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</si>
  <si>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</si>
  <si>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</si>
  <si>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</si>
  <si>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</si>
  <si>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</si>
  <si>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</si>
  <si>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</si>
  <si>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</si>
  <si>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</si>
  <si>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</si>
  <si>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</si>
  <si>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</si>
  <si>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</si>
  <si>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</si>
  <si>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</si>
  <si>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</si>
  <si>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</si>
  <si>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</si>
  <si>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</si>
  <si>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</si>
  <si>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</si>
  <si>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</si>
  <si>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</si>
  <si>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</si>
  <si>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</si>
  <si>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</si>
  <si>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</si>
  <si>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</si>
  <si>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</si>
  <si>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</si>
  <si>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</si>
  <si>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</si>
  <si>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</si>
  <si>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</si>
  <si>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</si>
  <si>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</si>
  <si>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</si>
  <si>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</si>
  <si>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</si>
  <si>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</si>
  <si>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</si>
  <si>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</si>
  <si>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</si>
  <si>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</si>
  <si>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</si>
  <si>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</si>
  <si>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</si>
  <si>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</si>
  <si>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</si>
  <si>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</si>
  <si>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</si>
  <si>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</si>
  <si>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</si>
  <si>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</si>
  <si>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</si>
  <si>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</si>
  <si>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</si>
  <si>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</si>
  <si>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</si>
  <si>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</si>
  <si>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</si>
  <si>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</si>
  <si>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</si>
  <si>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</si>
  <si>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</si>
  <si>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</si>
  <si>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</si>
  <si>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</si>
  <si>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</si>
  <si>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</si>
  <si>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</si>
  <si>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</si>
  <si>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</si>
  <si>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</si>
  <si>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</si>
  <si>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</si>
  <si>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</si>
  <si>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</si>
  <si>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</si>
  <si>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</si>
  <si>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</si>
  <si>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</si>
  <si>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</si>
  <si>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</si>
  <si>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</si>
  <si>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</si>
  <si>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</si>
  <si>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</si>
  <si>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</si>
  <si>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</si>
  <si>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</si>
  <si>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</si>
  <si>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</si>
  <si>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</si>
  <si>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</si>
  <si>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</si>
  <si>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</si>
  <si>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</si>
  <si>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</si>
  <si>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</si>
  <si>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</si>
  <si>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</si>
  <si>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</si>
  <si>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</si>
  <si>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</si>
  <si>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</si>
  <si>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</si>
  <si>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</si>
  <si>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</si>
  <si>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</si>
  <si>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</si>
  <si>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</si>
  <si>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</si>
  <si>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</si>
  <si>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</si>
  <si>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</si>
  <si>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</si>
  <si>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</si>
  <si>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</si>
  <si>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</si>
  <si>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</si>
  <si>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</si>
  <si>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</si>
  <si>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</si>
  <si>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</si>
  <si>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</si>
  <si>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</si>
  <si>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</si>
  <si>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</si>
  <si>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</si>
  <si>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</si>
  <si>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</si>
  <si>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</si>
  <si>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</si>
  <si>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</si>
  <si>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</si>
  <si>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</si>
  <si>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</si>
  <si>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</si>
  <si>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</si>
  <si>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</si>
  <si>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</si>
  <si>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</si>
  <si>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</si>
  <si>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</si>
  <si>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</si>
  <si>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</si>
  <si>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</si>
  <si>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</si>
  <si>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</si>
  <si>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</si>
  <si>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</si>
  <si>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</si>
  <si>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</si>
  <si>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</si>
  <si>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</si>
  <si>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</si>
  <si>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</si>
  <si>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</si>
  <si>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</si>
  <si>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</si>
  <si>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</si>
  <si>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</si>
  <si>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</si>
  <si>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</si>
  <si>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</si>
  <si>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</si>
  <si>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</si>
  <si>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</si>
  <si>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</si>
  <si>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</si>
  <si>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</si>
  <si>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</si>
  <si>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</si>
  <si>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</si>
  <si>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</si>
  <si>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</si>
  <si>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</si>
  <si>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</si>
  <si>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</si>
  <si>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</si>
  <si>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</si>
  <si>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</si>
  <si>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</si>
  <si>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</si>
  <si>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</si>
  <si>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</si>
  <si>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</si>
  <si>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</si>
  <si>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</si>
  <si>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</si>
  <si>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</si>
  <si>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</si>
  <si>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</si>
  <si>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</si>
  <si>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</si>
  <si>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</si>
  <si>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</si>
  <si>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</si>
  <si>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</si>
  <si>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</si>
  <si>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</si>
  <si>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</si>
  <si>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</si>
  <si>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</si>
  <si>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</si>
  <si>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</si>
  <si>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</si>
  <si>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</si>
  <si>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</si>
  <si>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</si>
  <si>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</si>
  <si>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</si>
  <si>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</si>
  <si>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</si>
  <si>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</si>
  <si>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</si>
  <si>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</si>
  <si>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</si>
  <si>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</si>
  <si>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</si>
  <si>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</si>
  <si>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</si>
  <si>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</si>
  <si>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</si>
  <si>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</si>
  <si>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</si>
  <si>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</si>
  <si>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</si>
  <si>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</si>
  <si>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</si>
  <si>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</si>
  <si>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</si>
  <si>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</si>
  <si>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</si>
  <si>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</si>
  <si>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</si>
  <si>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</si>
  <si>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</si>
  <si>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</si>
  <si>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</si>
  <si>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</si>
  <si>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</si>
  <si>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</si>
  <si>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</si>
  <si>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</si>
  <si>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</si>
  <si>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</si>
  <si>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</si>
  <si>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</si>
  <si>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</si>
  <si>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</si>
  <si>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</si>
  <si>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</si>
  <si>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</si>
  <si>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</si>
  <si>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</si>
  <si>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</si>
  <si>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</si>
  <si>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</si>
  <si>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</si>
  <si>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</si>
  <si>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</si>
  <si>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</si>
  <si>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</si>
  <si>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</si>
  <si>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</si>
  <si>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</si>
  <si>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</si>
  <si>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</si>
  <si>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</si>
  <si>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</si>
  <si>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</si>
  <si>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</si>
  <si>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</si>
  <si>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</si>
  <si>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</si>
  <si>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</si>
  <si>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</si>
  <si>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</si>
  <si>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</si>
  <si>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</si>
  <si>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</si>
  <si>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</si>
  <si>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</si>
  <si>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</si>
  <si>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</si>
  <si>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</si>
  <si>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</si>
  <si>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</si>
  <si>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</si>
  <si>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</si>
  <si>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</si>
  <si>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</si>
  <si>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</si>
  <si>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</si>
  <si>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</si>
  <si>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</si>
  <si>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</si>
  <si>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</si>
  <si>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</si>
  <si>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</si>
  <si>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</si>
  <si>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</si>
  <si>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</si>
  <si>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</si>
  <si>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</si>
  <si>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</si>
  <si>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</si>
  <si>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</si>
  <si>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</si>
  <si>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</si>
  <si>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</si>
  <si>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</si>
  <si>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</si>
  <si>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</si>
  <si>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</si>
  <si>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</si>
  <si>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</si>
  <si>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</si>
  <si>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</si>
  <si>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</si>
  <si>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</si>
  <si>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</si>
  <si>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</si>
  <si>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</si>
  <si>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</si>
  <si>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</si>
  <si>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</si>
  <si>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</si>
  <si>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</si>
  <si>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</si>
  <si>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</si>
  <si>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</si>
  <si>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</si>
  <si>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</si>
  <si>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</si>
  <si>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</si>
  <si>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</si>
  <si>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</si>
  <si>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</si>
  <si>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</si>
  <si>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</si>
  <si>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</si>
  <si>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</si>
  <si>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</si>
  <si>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</si>
  <si>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</si>
  <si>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</si>
  <si>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</si>
  <si>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</si>
  <si>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</si>
  <si>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</si>
  <si>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</si>
  <si>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</si>
  <si>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</si>
  <si>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</si>
  <si>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</si>
  <si>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</si>
  <si>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</si>
  <si>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</si>
  <si>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</si>
  <si>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</si>
  <si>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</si>
  <si>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</si>
  <si>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</si>
  <si>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</si>
  <si>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</si>
  <si>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</si>
  <si>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</si>
  <si>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</si>
  <si>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</si>
  <si>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</si>
  <si>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</si>
  <si>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</si>
  <si>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</si>
  <si>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</si>
  <si>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</si>
  <si>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</si>
  <si>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</si>
  <si>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</si>
  <si>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</si>
  <si>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</si>
  <si>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</si>
  <si>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</si>
  <si>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</si>
  <si>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</si>
  <si>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</si>
  <si>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</si>
  <si>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</si>
  <si>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</si>
  <si>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</si>
  <si>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</si>
  <si>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</si>
  <si>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</si>
  <si>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</si>
  <si>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</si>
  <si>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</si>
  <si>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</si>
  <si>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</si>
  <si>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</si>
  <si>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</si>
  <si>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</si>
  <si>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</si>
  <si>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</si>
  <si>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</si>
  <si>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</si>
  <si>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</si>
  <si>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</si>
  <si>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</si>
  <si>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</si>
  <si>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</si>
  <si>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</si>
  <si>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</si>
  <si>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</si>
  <si>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</si>
  <si>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</si>
  <si>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</si>
  <si>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</si>
  <si>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</si>
  <si>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</si>
  <si>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</si>
  <si>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</si>
  <si>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</si>
  <si>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</si>
  <si>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</si>
  <si>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</si>
  <si>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</si>
  <si>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</si>
  <si>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</si>
  <si>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</si>
  <si>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</si>
  <si>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</si>
  <si>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</si>
  <si>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</si>
  <si>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</si>
  <si>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</si>
  <si>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</si>
  <si>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</si>
  <si>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</si>
  <si>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</si>
  <si>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</si>
  <si>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</si>
  <si>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</si>
  <si>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</si>
  <si>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</si>
  <si>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</si>
  <si>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</si>
  <si>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</si>
  <si>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</si>
  <si>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</si>
  <si>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</si>
  <si>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</si>
  <si>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</si>
  <si>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</si>
  <si>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</si>
  <si>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</si>
  <si>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</si>
  <si>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</si>
  <si>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</si>
  <si>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</si>
  <si>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</si>
  <si>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</si>
  <si>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</si>
  <si>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</si>
  <si>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</si>
  <si>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</si>
  <si>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</si>
  <si>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</si>
  <si>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</si>
  <si>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</si>
  <si>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</si>
  <si>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</si>
  <si>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</si>
  <si>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</si>
  <si>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</si>
  <si>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</si>
  <si>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</si>
  <si>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</si>
  <si>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</si>
  <si>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</si>
  <si>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</si>
  <si>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</si>
  <si>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</si>
  <si>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</si>
  <si>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</si>
  <si>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</si>
  <si>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</si>
  <si>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</si>
  <si>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</si>
  <si>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</si>
  <si>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</si>
  <si>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</si>
  <si>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</si>
  <si>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</si>
  <si>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</si>
  <si>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</si>
  <si>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</si>
  <si>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</si>
  <si>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</si>
  <si>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</si>
  <si>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</si>
  <si>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</si>
  <si>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</si>
  <si>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</si>
  <si>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</si>
  <si>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</si>
  <si>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</si>
  <si>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</si>
  <si>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</si>
  <si>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</si>
  <si>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</si>
  <si>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</si>
  <si>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</si>
  <si>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</si>
  <si>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</si>
  <si>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</si>
  <si>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</si>
  <si>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</si>
  <si>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</si>
  <si>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</si>
  <si>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</si>
  <si>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</si>
  <si>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</si>
  <si>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</si>
  <si>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</si>
  <si>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</si>
  <si>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</si>
  <si>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</si>
  <si>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</si>
  <si>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</si>
  <si>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</si>
  <si>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</si>
  <si>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</si>
  <si>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</si>
  <si>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</si>
  <si>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</si>
  <si>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</si>
  <si>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</si>
  <si>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</si>
  <si>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</si>
  <si>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</si>
  <si>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</si>
  <si>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</si>
  <si>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</si>
  <si>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</si>
  <si>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</si>
  <si>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</si>
  <si>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</si>
  <si>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</si>
  <si>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</si>
  <si>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</si>
  <si>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</si>
  <si>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</si>
  <si>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</si>
  <si>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</si>
  <si>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</si>
  <si>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</si>
  <si>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</si>
  <si>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</si>
  <si>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</si>
  <si>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</si>
  <si>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</si>
  <si>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</si>
  <si>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</si>
  <si>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</si>
  <si>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</si>
  <si>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</si>
  <si>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</si>
  <si>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</si>
  <si>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</si>
  <si>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</si>
  <si>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</si>
  <si>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</si>
  <si>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</si>
  <si>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</si>
  <si>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</si>
  <si>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</si>
  <si>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</si>
  <si>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</si>
  <si>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</si>
  <si>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</si>
  <si>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</si>
  <si>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</si>
  <si>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</si>
  <si>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</si>
  <si>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</si>
  <si>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</si>
  <si>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</si>
  <si>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</si>
  <si>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</si>
  <si>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</si>
  <si>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</si>
  <si>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</si>
  <si>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</si>
  <si>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</si>
  <si>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</si>
  <si>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</si>
  <si>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</si>
  <si>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</si>
  <si>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</si>
  <si>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</si>
  <si>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</si>
  <si>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</si>
  <si>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</si>
  <si>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</si>
  <si>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</si>
  <si>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</si>
  <si>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</si>
  <si>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</si>
  <si>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</si>
  <si>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</si>
  <si>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</si>
  <si>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</si>
  <si>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</si>
  <si>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</si>
  <si>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</si>
  <si>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</si>
  <si>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</si>
  <si>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</si>
  <si>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</si>
  <si>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</si>
  <si>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</si>
  <si>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</si>
  <si>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</si>
  <si>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</si>
  <si>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</si>
  <si>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</si>
  <si>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</si>
  <si>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</si>
  <si>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</si>
  <si>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</si>
  <si>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</si>
  <si>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</si>
  <si>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</si>
  <si>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</si>
  <si>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</si>
  <si>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</si>
  <si>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</si>
  <si>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</si>
  <si>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</si>
  <si>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</si>
  <si>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</si>
  <si>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</si>
  <si>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</si>
  <si>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</si>
  <si>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</si>
  <si>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</si>
  <si>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</si>
  <si>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</si>
  <si>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</si>
  <si>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</si>
  <si>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</si>
  <si>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</si>
  <si>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</si>
  <si>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</si>
  <si>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</si>
  <si>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</si>
  <si>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</si>
  <si>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</si>
  <si>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</si>
  <si>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</si>
  <si>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</si>
  <si>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</si>
  <si>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</si>
  <si>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</si>
  <si>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</si>
  <si>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</si>
  <si>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</si>
  <si>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</si>
  <si>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</si>
  <si>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</si>
  <si>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</si>
  <si>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</si>
  <si>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</si>
  <si>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</si>
  <si>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</si>
  <si>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</si>
  <si>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</si>
  <si>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</si>
  <si>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</si>
  <si>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</si>
  <si>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</si>
  <si>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</si>
  <si>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</si>
  <si>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</si>
  <si>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</si>
  <si>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</si>
  <si>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</si>
  <si>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</si>
  <si>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</si>
  <si>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</si>
  <si>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</si>
  <si>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</si>
  <si>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</si>
  <si>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</si>
  <si>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</si>
  <si>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</si>
  <si>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</si>
  <si>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</si>
  <si>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</si>
  <si>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</si>
  <si>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</si>
  <si>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</si>
  <si>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</si>
  <si>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</si>
  <si>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</si>
  <si>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</si>
  <si>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</si>
  <si>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</si>
  <si>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</si>
  <si>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</si>
  <si>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</si>
  <si>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</si>
  <si>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</si>
  <si>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</si>
  <si>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</si>
  <si>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</si>
  <si>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</si>
  <si>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</si>
  <si>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</si>
  <si>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</si>
  <si>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</si>
  <si>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</si>
  <si>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</si>
  <si>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</si>
  <si>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</si>
  <si>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</si>
  <si>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</si>
  <si>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</si>
  <si>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</si>
  <si>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</si>
  <si>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</si>
  <si>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</si>
  <si>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</si>
  <si>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</si>
  <si>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</si>
  <si>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</si>
  <si>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</si>
  <si>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</si>
  <si>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</si>
  <si>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</si>
  <si>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</si>
  <si>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</si>
  <si>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</si>
  <si>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</si>
  <si>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</si>
  <si>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</si>
  <si>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</si>
  <si>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</si>
  <si>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</si>
  <si>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</si>
  <si>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</si>
  <si>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</si>
  <si>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</si>
  <si>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</si>
  <si>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</si>
  <si>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</si>
  <si>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</si>
  <si>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</si>
  <si>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</si>
  <si>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</si>
  <si>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</si>
  <si>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</si>
  <si>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</si>
  <si>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</si>
  <si>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</si>
  <si>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</si>
  <si>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</si>
  <si>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</si>
  <si>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</si>
  <si>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</si>
  <si>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</si>
  <si>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</si>
  <si>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</si>
  <si>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</si>
  <si>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</si>
  <si>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</si>
  <si>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</si>
  <si>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</si>
  <si>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</si>
  <si>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</si>
  <si>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</si>
  <si>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</si>
  <si>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</si>
  <si>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</si>
  <si>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</si>
  <si>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</si>
  <si>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</si>
  <si>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</si>
  <si>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</si>
  <si>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</si>
  <si>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</si>
  <si>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</si>
  <si>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</si>
  <si>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</si>
  <si>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</si>
  <si>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</si>
  <si>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</si>
  <si>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</si>
  <si>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</si>
  <si>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</si>
  <si>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</si>
  <si>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</si>
  <si>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</si>
  <si>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</si>
  <si>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</si>
  <si>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</si>
  <si>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</si>
  <si>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</si>
  <si>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</si>
  <si>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</si>
  <si>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</si>
  <si>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</si>
  <si>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</si>
  <si>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</si>
  <si>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</si>
  <si>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</si>
  <si>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</si>
  <si>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</si>
  <si>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</si>
  <si>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</si>
  <si>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</si>
  <si>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</si>
  <si>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</si>
  <si>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</si>
  <si>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</si>
  <si>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</si>
  <si>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</si>
  <si>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</si>
  <si>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</si>
  <si>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</si>
  <si>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</si>
  <si>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</si>
  <si>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</si>
  <si>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</si>
  <si>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</si>
  <si>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</si>
  <si>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</si>
  <si>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</si>
  <si>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</si>
  <si>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</si>
  <si>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</si>
  <si>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</si>
  <si>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</si>
  <si>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</si>
  <si>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</si>
  <si>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</si>
  <si>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</si>
  <si>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</si>
  <si>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</si>
  <si>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</si>
  <si>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</si>
  <si>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</si>
  <si>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</si>
  <si>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</si>
  <si>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</si>
  <si>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</si>
  <si>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</si>
  <si>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</si>
  <si>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</si>
  <si>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</si>
  <si>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</si>
  <si>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</si>
  <si>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</si>
  <si>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</si>
  <si>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</si>
  <si>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</si>
  <si>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</si>
  <si>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</si>
  <si>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</si>
  <si>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</si>
  <si>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</si>
  <si>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</si>
  <si>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</si>
  <si>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</si>
  <si>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</si>
  <si>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</si>
  <si>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</si>
  <si>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</si>
  <si>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</si>
  <si>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</si>
  <si>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</si>
  <si>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</si>
  <si>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</si>
  <si>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</si>
  <si>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</si>
  <si>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</si>
  <si>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</si>
  <si>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</si>
  <si>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</si>
  <si>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</si>
  <si>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</si>
  <si>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</si>
  <si>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</si>
  <si>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</si>
  <si>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</si>
  <si>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</si>
  <si>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</si>
  <si>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</si>
  <si>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</si>
  <si>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</si>
  <si>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</si>
  <si>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</si>
  <si>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</si>
  <si>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</si>
  <si>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</si>
  <si>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</si>
  <si>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</si>
  <si>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</si>
  <si>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</si>
  <si>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</si>
  <si>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</si>
  <si>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</si>
  <si>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</si>
  <si>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</si>
  <si>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</si>
  <si>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</si>
  <si>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</si>
  <si>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</si>
  <si>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</si>
  <si>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</si>
  <si>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</si>
  <si>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</si>
  <si>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</si>
  <si>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</si>
  <si>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</si>
  <si>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</si>
  <si>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</si>
  <si>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</si>
  <si>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</si>
  <si>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</si>
  <si>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</si>
  <si>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</si>
  <si>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</si>
  <si>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</si>
  <si>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</si>
  <si>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</si>
  <si>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</si>
  <si>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</si>
  <si>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</si>
  <si>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</si>
  <si>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</si>
  <si>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</si>
  <si>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</si>
  <si>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</si>
  <si>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</si>
  <si>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</si>
  <si>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</si>
  <si>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</si>
  <si>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</si>
  <si>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</si>
  <si>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</si>
  <si>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</si>
  <si>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</si>
  <si>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</si>
  <si>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</si>
  <si>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</si>
  <si>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</si>
  <si>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</si>
  <si>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</si>
  <si>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</si>
  <si>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</si>
  <si>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</si>
  <si>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</si>
  <si>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</si>
  <si>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</si>
  <si>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</si>
  <si>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</si>
  <si>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</si>
  <si>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</si>
  <si>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</si>
  <si>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</si>
  <si>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</si>
  <si>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</si>
  <si>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</si>
  <si>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</si>
  <si>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</si>
  <si>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</si>
  <si>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</si>
  <si>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</si>
  <si>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</si>
  <si>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</si>
  <si>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</si>
  <si>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</si>
  <si>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</si>
  <si>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</si>
  <si>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</si>
  <si>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</si>
  <si>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</si>
  <si>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</si>
  <si>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</si>
  <si>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</si>
  <si>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</si>
  <si>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</si>
  <si>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</si>
  <si>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</si>
  <si>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</si>
  <si>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</si>
  <si>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</si>
  <si>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</si>
  <si>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</si>
  <si>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</si>
  <si>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</si>
  <si>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</si>
  <si>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</si>
  <si>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</si>
  <si>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</si>
  <si>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</si>
  <si>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</si>
  <si>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</si>
  <si>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</si>
  <si>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</si>
  <si>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</si>
  <si>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</si>
  <si>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</si>
  <si>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</si>
  <si>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</si>
  <si>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</si>
  <si>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</si>
  <si>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</si>
  <si>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</si>
  <si>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</si>
  <si>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</si>
  <si>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</si>
  <si>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</si>
  <si>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</si>
  <si>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</si>
  <si>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</si>
  <si>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</si>
  <si>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</si>
  <si>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</si>
  <si>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</si>
  <si>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</si>
  <si>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</si>
  <si>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</si>
  <si>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</si>
  <si>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</si>
  <si>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</si>
  <si>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</si>
  <si>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</si>
  <si>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</si>
  <si>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</si>
  <si>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</si>
  <si>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</si>
  <si>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</si>
  <si>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</si>
  <si>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</si>
  <si>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</si>
  <si>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</si>
  <si>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</si>
  <si>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</si>
  <si>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</si>
  <si>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</si>
  <si>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</si>
  <si>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</si>
  <si>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</si>
  <si>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</si>
  <si>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</si>
  <si>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</si>
  <si>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</si>
  <si>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</si>
  <si>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</si>
  <si>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</si>
  <si>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</si>
  <si>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</si>
  <si>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</si>
  <si>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</si>
  <si>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</si>
  <si>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</si>
  <si>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</si>
  <si>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</si>
  <si>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</si>
  <si>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</si>
  <si>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</si>
  <si>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</si>
  <si>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</si>
  <si>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</si>
  <si>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</si>
  <si>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</si>
  <si>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</si>
  <si>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</si>
  <si>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</si>
  <si>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</si>
  <si>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</si>
  <si>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</si>
  <si>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</si>
  <si>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</si>
  <si>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</si>
  <si>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</si>
  <si>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</si>
  <si>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</si>
  <si>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</si>
  <si>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</si>
  <si>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</si>
  <si>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</si>
  <si>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</si>
  <si>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</si>
  <si>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</si>
  <si>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</si>
  <si>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</si>
  <si>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</si>
  <si>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</si>
  <si>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</si>
  <si>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</si>
  <si>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</si>
  <si>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</si>
  <si>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</si>
  <si>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</si>
  <si>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</si>
  <si>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</si>
  <si>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</si>
  <si>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</si>
  <si>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</si>
  <si>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</si>
  <si>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</si>
  <si>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</si>
  <si>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</si>
  <si>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</si>
  <si>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</si>
  <si>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</si>
  <si>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</si>
  <si>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</si>
  <si>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</si>
  <si>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</si>
  <si>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</si>
  <si>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</si>
  <si>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</si>
  <si>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</si>
  <si>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</si>
  <si>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</si>
  <si>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</si>
  <si>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</si>
  <si>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</si>
  <si>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</si>
  <si>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</si>
  <si>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</si>
  <si>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</si>
  <si>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</si>
  <si>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</si>
  <si>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</si>
  <si>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</si>
  <si>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</si>
  <si>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</si>
  <si>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</si>
  <si>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</si>
  <si>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</si>
  <si>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</si>
  <si>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</si>
  <si>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</si>
  <si>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</si>
  <si>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</si>
  <si>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</si>
  <si>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</si>
  <si>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</si>
  <si>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</si>
  <si>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</si>
  <si>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</si>
  <si>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</si>
  <si>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</si>
  <si>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</si>
  <si>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</si>
  <si>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</si>
  <si>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</si>
  <si>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</si>
  <si>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</si>
  <si>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</si>
  <si>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</si>
  <si>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</si>
  <si>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</si>
  <si>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</si>
  <si>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</si>
  <si>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</si>
  <si>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</si>
  <si>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</si>
  <si>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</si>
  <si>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</si>
  <si>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</si>
  <si>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</si>
  <si>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</si>
  <si>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</si>
  <si>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</si>
  <si>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</si>
  <si>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</si>
  <si>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</si>
  <si>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</si>
  <si>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</si>
  <si>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</si>
  <si>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</si>
  <si>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</si>
  <si>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</si>
  <si>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</si>
  <si>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</si>
  <si>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</si>
  <si>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</si>
  <si>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</si>
  <si>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</si>
  <si>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</si>
  <si>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</si>
  <si>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</si>
  <si>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</si>
  <si>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</si>
  <si>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</si>
  <si>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</si>
  <si>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</si>
  <si>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</si>
  <si>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</si>
  <si>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</si>
  <si>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</si>
  <si>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</si>
  <si>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</si>
  <si>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</si>
  <si>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</si>
  <si>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</si>
  <si>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</si>
  <si>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</si>
  <si>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</si>
  <si>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</si>
  <si>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</si>
  <si>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</si>
  <si>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</si>
  <si>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</si>
  <si>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</si>
  <si>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</si>
  <si>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</si>
  <si>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</si>
  <si>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</si>
  <si>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</si>
  <si>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</si>
  <si>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</si>
  <si>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</si>
  <si>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</si>
  <si>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</si>
  <si>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</si>
  <si>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</si>
  <si>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</si>
  <si>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</si>
  <si>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</si>
  <si>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</si>
  <si>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</si>
  <si>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</si>
  <si>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</si>
  <si>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</si>
  <si>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</si>
  <si>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</si>
  <si>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</si>
  <si>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</si>
  <si>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</si>
  <si>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</si>
  <si>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</si>
  <si>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</si>
  <si>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</si>
  <si>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</si>
  <si>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</si>
  <si>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</si>
  <si>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</si>
  <si>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</si>
  <si>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</si>
  <si>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</si>
  <si>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</si>
  <si>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</si>
  <si>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</si>
  <si>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</si>
  <si>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</si>
  <si>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</si>
  <si>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</si>
  <si>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</si>
  <si>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</si>
  <si>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</si>
  <si>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</si>
  <si>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</si>
  <si>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</si>
  <si>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</si>
  <si>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</si>
  <si>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</si>
  <si>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</si>
  <si>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</si>
  <si>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</si>
  <si>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</si>
  <si>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</si>
  <si>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</si>
  <si>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</si>
  <si>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</si>
  <si>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</si>
  <si>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</si>
  <si>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</si>
  <si>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</si>
  <si>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</si>
  <si>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</si>
  <si>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</si>
  <si>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</si>
  <si>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</si>
  <si>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</si>
  <si>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</si>
  <si>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</si>
  <si>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</si>
  <si>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</si>
  <si>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</si>
  <si>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</si>
  <si>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</si>
  <si>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</si>
  <si>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</si>
  <si>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</si>
  <si>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</si>
  <si>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</si>
  <si>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</si>
  <si>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</si>
  <si>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</si>
  <si>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</si>
  <si>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</si>
  <si>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</si>
  <si>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</si>
  <si>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</si>
  <si>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</si>
  <si>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</si>
  <si>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</si>
  <si>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</si>
  <si>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</si>
  <si>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</si>
  <si>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</si>
  <si>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</si>
  <si>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</si>
  <si>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</si>
  <si>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</si>
  <si>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</si>
  <si>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</si>
  <si>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</si>
  <si>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</si>
  <si>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</si>
  <si>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</si>
  <si>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</si>
  <si>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</si>
  <si>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</si>
  <si>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</si>
  <si>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</si>
  <si>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</si>
  <si>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</si>
  <si>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</si>
  <si>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</si>
  <si>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</si>
  <si>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</si>
  <si>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</si>
  <si>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</si>
  <si>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</si>
  <si>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</si>
  <si>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</si>
  <si>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</si>
  <si>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</si>
  <si>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</si>
  <si>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</si>
  <si>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</si>
  <si>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</si>
  <si>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</si>
  <si>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</si>
  <si>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</si>
  <si>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</si>
  <si>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</si>
  <si>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</si>
  <si>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</si>
  <si>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</si>
  <si>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</si>
  <si>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</si>
  <si>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</si>
  <si>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</si>
  <si>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</si>
  <si>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</si>
  <si>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</si>
  <si>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</si>
  <si>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</si>
  <si>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</si>
  <si>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</si>
  <si>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</si>
  <si>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</si>
  <si>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</si>
  <si>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</si>
  <si>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</si>
  <si>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</si>
  <si>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</si>
  <si>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</si>
  <si>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</si>
  <si>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</si>
  <si>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</si>
  <si>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</si>
  <si>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</si>
  <si>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</si>
  <si>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</si>
  <si>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</si>
  <si>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</si>
  <si>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</si>
  <si>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</si>
  <si>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</si>
  <si>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</si>
  <si>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</si>
  <si>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</si>
  <si>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</si>
  <si>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</si>
  <si>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</si>
  <si>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</si>
  <si>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</si>
  <si>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</si>
  <si>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</si>
  <si>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</si>
  <si>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</si>
  <si>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</si>
  <si>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</si>
  <si>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</si>
  <si>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</si>
  <si>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</si>
  <si>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</si>
  <si>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</si>
  <si>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</si>
  <si>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</si>
  <si>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</si>
  <si>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</si>
  <si>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</si>
  <si>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</si>
  <si>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</si>
  <si>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</si>
  <si>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</si>
  <si>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</si>
  <si>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</si>
  <si>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</si>
  <si>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</si>
  <si>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</si>
  <si>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</si>
  <si>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</si>
  <si>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</si>
  <si>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</si>
  <si>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</si>
  <si>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</si>
  <si>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</si>
  <si>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</si>
  <si>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</si>
  <si>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</si>
  <si>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</si>
  <si>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</si>
  <si>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</si>
  <si>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</si>
  <si>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</si>
  <si>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</si>
  <si>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</si>
  <si>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</si>
  <si>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</si>
  <si>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</si>
  <si>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</si>
  <si>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</si>
  <si>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</si>
  <si>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</si>
  <si>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</si>
  <si>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</si>
  <si>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</si>
  <si>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</si>
  <si>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</si>
  <si>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</si>
  <si>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</si>
  <si>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</si>
  <si>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</si>
  <si>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</si>
  <si>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</si>
  <si>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</si>
  <si>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</si>
  <si>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</si>
  <si>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</si>
  <si>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</si>
  <si>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</si>
  <si>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</si>
  <si>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</si>
  <si>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</si>
  <si>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</si>
  <si>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</si>
  <si>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</si>
  <si>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</si>
  <si>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</si>
  <si>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</si>
  <si>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</si>
  <si>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</si>
  <si>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</si>
  <si>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</si>
  <si>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</si>
  <si>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</si>
  <si>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</si>
  <si>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</si>
  <si>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</si>
  <si>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</si>
  <si>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</si>
  <si>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</si>
  <si>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</si>
  <si>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</si>
  <si>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</si>
  <si>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</si>
  <si>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</si>
  <si>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</si>
  <si>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</si>
  <si>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</si>
  <si>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</si>
  <si>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</si>
  <si>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</si>
  <si>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</si>
  <si>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</si>
  <si>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</si>
  <si>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</si>
  <si>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</si>
  <si>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</si>
  <si>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</si>
  <si>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</si>
  <si>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</si>
  <si>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</si>
  <si>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</si>
  <si>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</si>
  <si>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</si>
  <si>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</si>
  <si>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</si>
  <si>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</si>
  <si>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</si>
  <si>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</si>
  <si>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</si>
  <si>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</si>
  <si>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</si>
  <si>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</si>
  <si>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</si>
  <si>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</si>
  <si>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</si>
  <si>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</si>
  <si>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</si>
  <si>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</si>
  <si>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</si>
  <si>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</si>
  <si>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</si>
  <si>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</si>
  <si>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</si>
  <si>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</si>
  <si>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</si>
  <si>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</si>
  <si>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</si>
  <si>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</si>
  <si>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</si>
  <si>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</si>
  <si>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</si>
  <si>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</si>
  <si>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</si>
  <si>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</si>
  <si>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</si>
  <si>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</si>
  <si>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</si>
  <si>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</si>
  <si>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</si>
  <si>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</si>
  <si>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</si>
  <si>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</si>
  <si>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</si>
  <si>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</si>
  <si>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</si>
  <si>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</si>
  <si>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</si>
  <si>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</si>
  <si>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</si>
  <si>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</si>
  <si>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</si>
  <si>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</si>
  <si>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</si>
  <si>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</si>
  <si>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</si>
  <si>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</si>
  <si>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</si>
  <si>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</si>
  <si>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</si>
  <si>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</si>
  <si>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</si>
  <si>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</si>
  <si>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</si>
  <si>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</si>
  <si>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</si>
  <si>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</si>
  <si>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</si>
  <si>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</si>
  <si>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</si>
  <si>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</si>
  <si>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</si>
  <si>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</si>
  <si>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</si>
  <si>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</si>
  <si>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</si>
  <si>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</si>
  <si>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</si>
  <si>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</si>
  <si>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</si>
  <si>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</si>
  <si>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</si>
  <si>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</si>
  <si>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</si>
  <si>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</si>
  <si>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</si>
  <si>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</si>
  <si>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</si>
  <si>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</si>
  <si>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</si>
  <si>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</si>
  <si>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</si>
  <si>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</si>
  <si>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</si>
  <si>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</si>
  <si>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</si>
  <si>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</si>
  <si>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</si>
  <si>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</si>
  <si>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</si>
  <si>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</si>
  <si>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</si>
  <si>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</si>
  <si>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</si>
  <si>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</si>
  <si>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</si>
  <si>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</si>
  <si>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</si>
  <si>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</si>
  <si>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</si>
  <si>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</si>
  <si>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</si>
  <si>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</si>
  <si>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</si>
  <si>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</si>
  <si>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</si>
  <si>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</si>
  <si>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</si>
  <si>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</si>
  <si>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</si>
  <si>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</si>
  <si>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</si>
  <si>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</si>
  <si>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</si>
  <si>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</si>
  <si>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</si>
  <si>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</si>
  <si>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</si>
  <si>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</si>
  <si>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</si>
  <si>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</si>
  <si>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</si>
  <si>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</si>
  <si>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</si>
  <si>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</si>
  <si>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</si>
  <si>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</si>
  <si>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</si>
  <si>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</si>
  <si>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</si>
  <si>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</si>
  <si>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</si>
  <si>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</si>
  <si>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</si>
  <si>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</si>
  <si>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</si>
  <si>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</si>
  <si>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</si>
  <si>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</si>
  <si>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</si>
  <si>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</si>
  <si>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</si>
  <si>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</si>
  <si>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</si>
  <si>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</si>
  <si>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</si>
  <si>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</si>
  <si>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</si>
  <si>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</si>
  <si>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</si>
  <si>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</si>
  <si>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</si>
  <si>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</si>
  <si>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</si>
  <si>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</si>
  <si>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</si>
  <si>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</si>
  <si>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</si>
  <si>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</si>
  <si>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</si>
  <si>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</si>
  <si>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</si>
  <si>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</si>
  <si>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</si>
  <si>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</si>
  <si>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</si>
  <si>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</si>
  <si>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</si>
  <si>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</si>
  <si>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</si>
  <si>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</si>
  <si>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</si>
  <si>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</si>
  <si>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</si>
  <si>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</si>
  <si>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</si>
  <si>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</si>
  <si>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</si>
  <si>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</si>
  <si>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</si>
  <si>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</si>
  <si>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</si>
  <si>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</si>
  <si>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</si>
  <si>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</si>
  <si>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</si>
  <si>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</si>
  <si>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</si>
  <si>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</si>
  <si>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</si>
  <si>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</si>
  <si>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</si>
  <si>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</si>
  <si>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</si>
  <si>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</si>
  <si>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</si>
  <si>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</si>
  <si>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</si>
  <si>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</si>
  <si>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</si>
  <si>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</si>
  <si>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</si>
  <si>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</si>
  <si>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</si>
  <si>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</si>
  <si>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</si>
  <si>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</si>
  <si>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</si>
  <si>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</si>
  <si>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</si>
  <si>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</si>
  <si>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</si>
  <si>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</si>
  <si>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</si>
  <si>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</si>
  <si>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</si>
  <si>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</si>
  <si>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</si>
  <si>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</si>
  <si>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</si>
  <si>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</si>
  <si>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</si>
  <si>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</si>
  <si>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</si>
  <si>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</si>
  <si>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</si>
  <si>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</si>
  <si>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</si>
  <si>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</si>
  <si>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</si>
  <si>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</si>
  <si>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</si>
  <si>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</si>
  <si>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</si>
  <si>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</si>
  <si>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</si>
  <si>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</si>
  <si>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</si>
  <si>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</si>
  <si>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</si>
  <si>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</si>
  <si>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</si>
  <si>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</si>
  <si>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</si>
  <si>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</si>
  <si>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</si>
  <si>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</si>
  <si>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</si>
  <si>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</si>
  <si>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</si>
  <si>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</si>
  <si>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</si>
  <si>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</si>
  <si>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</si>
  <si>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</si>
  <si>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</si>
  <si>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</si>
  <si>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</si>
  <si>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</si>
  <si>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</si>
  <si>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</si>
  <si>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</si>
  <si>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</si>
  <si>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</si>
  <si>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</si>
  <si>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</si>
  <si>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</si>
  <si>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</si>
  <si>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</si>
  <si>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</si>
  <si>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</si>
  <si>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</si>
  <si>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</si>
  <si>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</si>
  <si>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</si>
  <si>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</si>
  <si>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</si>
  <si>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</si>
  <si>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</si>
  <si>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</si>
  <si>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</si>
  <si>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</si>
  <si>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</si>
  <si>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</si>
  <si>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</si>
  <si>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</si>
  <si>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</si>
  <si>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</si>
  <si>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</si>
  <si>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</si>
  <si>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</si>
  <si>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</si>
  <si>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</si>
  <si>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</si>
  <si>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</si>
  <si>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</si>
  <si>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</si>
  <si>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</si>
  <si>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</si>
  <si>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</si>
  <si>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</si>
  <si>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</si>
  <si>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</si>
  <si>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</si>
  <si>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</si>
  <si>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</si>
  <si>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</si>
  <si>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</si>
  <si>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</si>
  <si>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</si>
  <si>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</si>
  <si>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</si>
  <si>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</si>
  <si>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</si>
  <si>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</si>
  <si>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</si>
  <si>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</si>
  <si>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</si>
  <si>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</si>
  <si>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</si>
  <si>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</si>
  <si>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</si>
  <si>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</si>
  <si>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</si>
  <si>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</si>
  <si>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</si>
  <si>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</si>
  <si>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</si>
  <si>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</si>
  <si>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</si>
  <si>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</si>
  <si>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</si>
  <si>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</si>
  <si>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</si>
  <si>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</si>
  <si>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</si>
  <si>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</si>
  <si>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</si>
  <si>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</si>
  <si>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</si>
  <si>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</si>
  <si>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</si>
  <si>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</si>
  <si>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</si>
  <si>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</si>
  <si>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</si>
  <si>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</si>
  <si>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</si>
  <si>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</si>
  <si>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</si>
  <si>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</si>
  <si>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</si>
  <si>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</si>
  <si>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</si>
  <si>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</si>
  <si>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</si>
  <si>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</si>
  <si>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</si>
  <si>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</si>
  <si>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</si>
  <si>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</si>
  <si>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</si>
  <si>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</si>
  <si>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</si>
  <si>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</si>
  <si>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</si>
  <si>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</si>
  <si>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</si>
  <si>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</si>
  <si>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</si>
  <si>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</si>
  <si>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</si>
  <si>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</si>
  <si>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</si>
  <si>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</si>
  <si>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</si>
  <si>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</si>
  <si>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</si>
  <si>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</si>
  <si>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</si>
  <si>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</si>
  <si>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</si>
  <si>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</si>
  <si>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</si>
  <si>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</si>
  <si>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</si>
  <si>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</si>
  <si>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</si>
  <si>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</si>
  <si>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</si>
  <si>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</si>
  <si>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</si>
  <si>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</si>
  <si>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</si>
  <si>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</si>
  <si>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</si>
  <si>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</si>
  <si>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</si>
  <si>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</si>
  <si>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</si>
  <si>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</si>
  <si>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</si>
  <si>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</si>
  <si>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</si>
  <si>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</si>
  <si>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</si>
  <si>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</si>
  <si>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</si>
  <si>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</si>
  <si>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</si>
  <si>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</si>
  <si>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</si>
  <si>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</si>
  <si>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</si>
  <si>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</si>
  <si>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</si>
  <si>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</si>
  <si>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</si>
  <si>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</si>
  <si>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</si>
  <si>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</si>
  <si>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</si>
  <si>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</si>
  <si>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</si>
  <si>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</si>
  <si>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</si>
  <si>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</si>
  <si>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</si>
  <si>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</si>
  <si>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</si>
  <si>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</si>
  <si>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</si>
  <si>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</si>
  <si>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</si>
  <si>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</si>
  <si>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</si>
  <si>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</si>
  <si>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</si>
  <si>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</si>
  <si>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</si>
  <si>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</si>
  <si>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</si>
  <si>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</si>
  <si>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</si>
  <si>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</si>
  <si>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</si>
  <si>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</si>
  <si>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</si>
  <si>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</si>
  <si>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</si>
  <si>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</si>
  <si>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</si>
  <si>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</si>
  <si>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</si>
  <si>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</si>
  <si>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</si>
  <si>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</si>
  <si>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</si>
  <si>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</si>
  <si>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</si>
  <si>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</si>
  <si>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</si>
  <si>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</si>
  <si>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</si>
  <si>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</si>
  <si>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</si>
  <si>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</si>
  <si>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</si>
  <si>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</si>
  <si>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</si>
  <si>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</si>
  <si>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</si>
  <si>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</si>
  <si>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</si>
  <si>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</si>
  <si>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</si>
  <si>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</si>
  <si>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</si>
  <si>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</si>
  <si>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</si>
  <si>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</si>
  <si>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</si>
  <si>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</si>
  <si>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</si>
  <si>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</si>
  <si>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</si>
  <si>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</si>
  <si>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</si>
  <si>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</si>
  <si>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</si>
  <si>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</si>
  <si>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</si>
  <si>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</si>
  <si>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</si>
  <si>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</si>
  <si>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</si>
  <si>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</si>
  <si>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</si>
  <si>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</si>
  <si>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</si>
  <si>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</si>
  <si>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</si>
  <si>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</si>
  <si>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</si>
  <si>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</si>
  <si>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</si>
  <si>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</si>
  <si>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</si>
  <si>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</si>
  <si>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</si>
  <si>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</si>
  <si>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</si>
  <si>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</si>
  <si>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</si>
  <si>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</si>
  <si>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</si>
  <si>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</si>
  <si>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</si>
  <si>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</si>
  <si>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</si>
  <si>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</si>
  <si>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</si>
  <si>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</si>
  <si>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</si>
  <si>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</si>
  <si>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</si>
  <si>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</si>
  <si>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</si>
  <si>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</si>
  <si>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</si>
  <si>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</si>
  <si>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</si>
  <si>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</si>
  <si>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</si>
  <si>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</si>
  <si>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</si>
  <si>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</si>
  <si>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</si>
  <si>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</si>
  <si>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</si>
  <si>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</si>
  <si>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</si>
  <si>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</si>
  <si>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</si>
  <si>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</si>
  <si>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</si>
  <si>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</si>
  <si>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</si>
  <si>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</si>
  <si>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</si>
  <si>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</si>
  <si>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</si>
  <si>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</si>
  <si>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</si>
  <si>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</si>
  <si>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</si>
  <si>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</si>
  <si>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</si>
  <si>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</si>
  <si>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</si>
  <si>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</si>
  <si>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</si>
  <si>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</si>
  <si>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</si>
  <si>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</si>
  <si>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</si>
  <si>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</si>
  <si>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</si>
  <si>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</si>
  <si>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</si>
  <si>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</si>
  <si>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</si>
  <si>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</si>
  <si>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</si>
  <si>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</si>
  <si>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</si>
  <si>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</si>
  <si>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</si>
  <si>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</si>
  <si>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</si>
  <si>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</si>
  <si>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</si>
  <si>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</si>
  <si>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</si>
  <si>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</si>
  <si>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</si>
  <si>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</si>
  <si>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</si>
  <si>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</si>
  <si>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</si>
  <si>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</si>
  <si>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</si>
  <si>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</si>
  <si>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</si>
  <si>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</si>
  <si>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</si>
  <si>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</si>
  <si>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</si>
  <si>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</si>
  <si>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</si>
  <si>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</si>
  <si>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</si>
  <si>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</si>
  <si>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</si>
  <si>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</si>
  <si>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</si>
  <si>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</si>
  <si>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</si>
  <si>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</si>
  <si>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</si>
  <si>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</si>
  <si>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</si>
  <si>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</si>
  <si>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</si>
  <si>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</si>
  <si>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</si>
  <si>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</si>
  <si>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</si>
  <si>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</si>
  <si>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</si>
  <si>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</si>
  <si>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</si>
  <si>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</si>
  <si>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</si>
  <si>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</si>
  <si>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</si>
  <si>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</si>
  <si>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</si>
  <si>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</si>
  <si>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</si>
  <si>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</si>
  <si>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</si>
  <si>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</si>
  <si>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</si>
  <si>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</si>
  <si>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</si>
  <si>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</si>
  <si>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</si>
  <si>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</si>
  <si>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</si>
  <si>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</si>
  <si>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</si>
  <si>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</si>
  <si>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</si>
  <si>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</si>
  <si>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</si>
  <si>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</si>
  <si>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</si>
  <si>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</si>
  <si>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</si>
  <si>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</si>
  <si>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</si>
  <si>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</si>
  <si>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</si>
  <si>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</si>
  <si>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</si>
  <si>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</si>
  <si>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</si>
  <si>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</si>
  <si>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</si>
  <si>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</si>
  <si>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</si>
  <si>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</si>
  <si>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</si>
  <si>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</si>
  <si>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</si>
  <si>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</si>
  <si>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</si>
  <si>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</si>
  <si>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</si>
  <si>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</si>
  <si>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</si>
  <si>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</si>
  <si>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</si>
  <si>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</si>
  <si>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</si>
  <si>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</si>
  <si>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</si>
  <si>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</si>
  <si>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</si>
  <si>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</si>
  <si>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</si>
  <si>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</si>
  <si>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</si>
  <si>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</si>
  <si>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</si>
  <si>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</si>
  <si>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</si>
  <si>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</si>
  <si>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</si>
  <si>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</si>
  <si>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</si>
  <si>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</si>
  <si>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</si>
  <si>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</si>
  <si>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</si>
  <si>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</si>
  <si>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</si>
  <si>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</si>
  <si>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</si>
  <si>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</si>
  <si>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</si>
  <si>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</si>
  <si>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</si>
  <si>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</si>
  <si>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</si>
  <si>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</si>
  <si>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</si>
  <si>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</si>
  <si>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</si>
  <si>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</si>
  <si>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</si>
  <si>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</si>
  <si>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</si>
  <si>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</si>
  <si>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</si>
  <si>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</si>
  <si>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</si>
  <si>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</si>
  <si>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</si>
  <si>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</si>
  <si>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</si>
  <si>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</si>
  <si>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</si>
  <si>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</si>
  <si>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</si>
  <si>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</si>
  <si>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</si>
  <si>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</si>
  <si>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</si>
  <si>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</si>
  <si>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</si>
  <si>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</si>
  <si>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</si>
  <si>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</si>
  <si>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</si>
  <si>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</si>
  <si>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</si>
  <si>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</si>
  <si>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</si>
  <si>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</si>
  <si>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</si>
  <si>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</si>
  <si>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</si>
  <si>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</si>
  <si>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</si>
  <si>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</si>
  <si>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</si>
  <si>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</si>
  <si>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</si>
  <si>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</si>
  <si>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</si>
  <si>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</si>
  <si>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</si>
  <si>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</si>
  <si>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</si>
  <si>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</si>
  <si>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</si>
  <si>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</si>
  <si>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</si>
  <si>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</si>
  <si>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</si>
  <si>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</si>
  <si>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</si>
  <si>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</si>
  <si>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</si>
  <si>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</si>
  <si>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</si>
  <si>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</si>
  <si>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</si>
  <si>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</si>
  <si>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</si>
  <si>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</si>
  <si>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</si>
  <si>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</si>
  <si>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</si>
  <si>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</si>
  <si>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</si>
  <si>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</si>
  <si>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</si>
  <si>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</si>
  <si>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</si>
  <si>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</si>
  <si>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</si>
  <si>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</si>
  <si>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</si>
  <si>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</si>
  <si>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</si>
  <si>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</si>
  <si>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</si>
  <si>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</si>
  <si>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</si>
  <si>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</si>
  <si>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</si>
  <si>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</si>
  <si>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</si>
  <si>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</si>
  <si>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</si>
  <si>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</si>
  <si>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</si>
  <si>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</si>
  <si>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</si>
  <si>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</si>
  <si>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</si>
  <si>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</si>
  <si>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</si>
  <si>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</si>
  <si>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</si>
  <si>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</si>
  <si>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</si>
  <si>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</si>
  <si>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</si>
  <si>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</si>
  <si>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</si>
  <si>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</si>
  <si>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</si>
  <si>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</si>
  <si>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</si>
  <si>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</si>
  <si>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</si>
  <si>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</si>
  <si>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</si>
  <si>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</si>
  <si>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</si>
  <si>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</si>
  <si>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</si>
  <si>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</si>
  <si>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</si>
  <si>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</si>
  <si>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</si>
  <si>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</si>
  <si>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</si>
  <si>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</si>
  <si>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</si>
  <si>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</si>
  <si>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</si>
  <si>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</si>
  <si>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</si>
  <si>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</si>
  <si>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</si>
  <si>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</si>
  <si>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</si>
  <si>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</si>
  <si>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</si>
  <si>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</si>
  <si>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</si>
  <si>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</si>
  <si>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</si>
  <si>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</si>
  <si>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</si>
  <si>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</si>
  <si>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</si>
  <si>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</si>
  <si>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</si>
  <si>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</si>
  <si>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</si>
  <si>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</si>
  <si>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</si>
  <si>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</si>
  <si>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</si>
  <si>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</si>
  <si>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</si>
  <si>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</si>
  <si>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</si>
  <si>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</si>
  <si>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</si>
  <si>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</si>
  <si>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</si>
  <si>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</si>
  <si>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</si>
  <si>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</si>
  <si>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</si>
  <si>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</si>
  <si>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</si>
  <si>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</si>
  <si>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</si>
  <si>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</si>
  <si>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</si>
  <si>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</si>
  <si>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</si>
  <si>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</si>
  <si>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</si>
  <si>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</si>
  <si>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</si>
  <si>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</si>
  <si>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</si>
  <si>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</si>
  <si>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</si>
  <si>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</si>
  <si>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</si>
  <si>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</si>
  <si>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</si>
  <si>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</si>
  <si>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</si>
  <si>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</si>
  <si>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</si>
  <si>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</si>
  <si>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</si>
  <si>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</si>
  <si>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</si>
  <si>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</si>
  <si>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</si>
  <si>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</si>
  <si>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</si>
  <si>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</si>
  <si>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</si>
  <si>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</si>
  <si>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</si>
  <si>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</si>
  <si>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</si>
  <si>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</si>
  <si>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</si>
  <si>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</si>
  <si>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</si>
  <si>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</si>
  <si>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</si>
  <si>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</si>
  <si>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</si>
  <si>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</si>
  <si>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</si>
  <si>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</si>
  <si>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</si>
  <si>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</si>
  <si>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</si>
  <si>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</si>
  <si>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</si>
  <si>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</si>
  <si>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</si>
  <si>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</si>
  <si>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</si>
  <si>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</si>
  <si>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</si>
  <si>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</si>
  <si>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</si>
  <si>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</si>
  <si>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</si>
  <si>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</si>
  <si>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</si>
  <si>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</si>
  <si>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</si>
  <si>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</si>
  <si>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</si>
  <si>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</si>
  <si>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</si>
  <si>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</si>
  <si>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</si>
  <si>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</si>
  <si>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</si>
  <si>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</si>
  <si>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</si>
  <si>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</si>
  <si>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</si>
  <si>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</si>
  <si>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</si>
  <si>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</si>
  <si>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</si>
  <si>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</si>
  <si>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</si>
  <si>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</si>
  <si>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</si>
  <si>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</si>
  <si>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</si>
  <si>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</si>
  <si>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</si>
  <si>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</si>
  <si>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</si>
  <si>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</si>
  <si>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</si>
  <si>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</si>
  <si>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</si>
  <si>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</si>
  <si>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</si>
  <si>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</si>
  <si>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</si>
  <si>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</si>
  <si>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</si>
  <si>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</si>
  <si>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</si>
  <si>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</si>
  <si>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</si>
  <si>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</si>
  <si>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</si>
  <si>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</si>
  <si>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</si>
  <si>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</si>
  <si>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</si>
  <si>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</si>
  <si>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</si>
  <si>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</si>
  <si>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</si>
  <si>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</si>
  <si>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</si>
  <si>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</si>
  <si>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</si>
  <si>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</si>
  <si>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</si>
  <si>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</si>
  <si>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</si>
  <si>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</si>
  <si>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</si>
  <si>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</si>
  <si>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</si>
  <si>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</si>
  <si>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</si>
  <si>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</si>
  <si>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</si>
  <si>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</si>
  <si>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</si>
  <si>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</si>
  <si>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</si>
  <si>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</si>
  <si>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</si>
  <si>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</si>
  <si>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</si>
  <si>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</si>
  <si>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</si>
  <si>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</si>
  <si>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</si>
  <si>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</si>
  <si>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</si>
  <si>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</si>
  <si>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</si>
  <si>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</si>
  <si>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</si>
  <si>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</si>
  <si>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</si>
  <si>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</si>
  <si>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</si>
  <si>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</si>
  <si>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</si>
  <si>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</si>
  <si>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</si>
  <si>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</si>
  <si>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</si>
  <si>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</si>
  <si>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</si>
  <si>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</si>
  <si>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</si>
  <si>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</si>
  <si>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</si>
  <si>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</si>
  <si>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</si>
  <si>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</si>
  <si>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</si>
  <si>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</si>
  <si>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</si>
  <si>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</si>
  <si>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</si>
  <si>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</si>
  <si>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</si>
  <si>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</si>
  <si>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</si>
  <si>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</si>
  <si>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</si>
  <si>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</si>
  <si>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</si>
  <si>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</si>
  <si>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</si>
  <si>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</si>
  <si>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</si>
  <si>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</si>
  <si>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</si>
  <si>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</si>
  <si>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</si>
  <si>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</si>
  <si>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</si>
  <si>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</si>
  <si>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</si>
  <si>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</si>
  <si>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</si>
  <si>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</si>
  <si>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</si>
  <si>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</si>
  <si>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</si>
  <si>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</si>
  <si>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</si>
  <si>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</si>
  <si>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</si>
  <si>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</si>
  <si>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</si>
  <si>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</si>
  <si>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</si>
  <si>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</si>
  <si>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</si>
  <si>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</si>
  <si>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</si>
  <si>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</si>
  <si>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</si>
  <si>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</si>
  <si>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</si>
  <si>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</si>
  <si>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</si>
  <si>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</si>
  <si>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</si>
  <si>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</si>
  <si>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</si>
  <si>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</si>
  <si>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</si>
  <si>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</si>
  <si>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</si>
  <si>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</si>
  <si>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</si>
  <si>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</si>
  <si>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</si>
  <si>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</si>
  <si>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</si>
  <si>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</si>
  <si>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</si>
  <si>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</si>
  <si>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</si>
  <si>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</si>
  <si>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</si>
  <si>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</si>
  <si>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</si>
  <si>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</si>
  <si>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</si>
  <si>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</si>
  <si>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</si>
  <si>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</si>
  <si>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</si>
  <si>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</si>
  <si>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</si>
  <si>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</si>
  <si>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</si>
  <si>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</si>
  <si>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</si>
  <si>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</si>
  <si>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</si>
  <si>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</si>
  <si>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</si>
  <si>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</si>
  <si>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</si>
  <si>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</si>
  <si>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</si>
  <si>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</si>
  <si>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</si>
  <si>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</si>
  <si>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</si>
  <si>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</si>
  <si>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</si>
  <si>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</si>
  <si>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</si>
  <si>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</si>
  <si>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</si>
  <si>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</si>
  <si>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</si>
  <si>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</si>
  <si>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</si>
  <si>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</si>
  <si>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</si>
  <si>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</si>
  <si>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</si>
  <si>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</si>
  <si>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</si>
  <si>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</si>
  <si>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</si>
  <si>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</si>
  <si>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</si>
  <si>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</si>
  <si>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</si>
  <si>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</si>
  <si>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</si>
  <si>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</si>
  <si>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</si>
  <si>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</si>
  <si>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</si>
  <si>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</si>
  <si>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</si>
  <si>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</si>
  <si>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</si>
  <si>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</si>
  <si>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</si>
  <si>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</si>
  <si>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</si>
  <si>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</si>
  <si>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</si>
  <si>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</si>
  <si>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</si>
  <si>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</si>
  <si>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</si>
  <si>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</si>
  <si>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</si>
  <si>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</si>
  <si>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</si>
  <si>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</si>
  <si>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</si>
  <si>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</si>
  <si>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</si>
  <si>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</si>
  <si>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</si>
  <si>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</si>
  <si>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</si>
  <si>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</si>
  <si>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</si>
  <si>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</si>
  <si>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</si>
  <si>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</si>
  <si>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</si>
  <si>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</si>
  <si>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</si>
  <si>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</si>
  <si>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</si>
  <si>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</si>
  <si>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</si>
  <si>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</si>
  <si>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</si>
  <si>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</si>
  <si>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</si>
  <si>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</si>
  <si>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</si>
  <si>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</si>
  <si>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</si>
  <si>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</si>
  <si>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</si>
  <si>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</si>
  <si>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</si>
  <si>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</si>
  <si>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</si>
  <si>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</si>
  <si>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</si>
  <si>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</si>
  <si>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</si>
  <si>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</si>
  <si>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</si>
  <si>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</si>
  <si>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</si>
  <si>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</si>
  <si>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</si>
  <si>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</si>
  <si>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</si>
  <si>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</si>
  <si>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</si>
  <si>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</si>
  <si>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</si>
  <si>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</si>
  <si>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</si>
  <si>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</si>
  <si>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</si>
  <si>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</si>
  <si>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</si>
  <si>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</si>
  <si>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</si>
  <si>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</si>
  <si>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</si>
  <si>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</si>
  <si>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</si>
  <si>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</si>
  <si>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</si>
  <si>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</si>
  <si>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</si>
  <si>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</si>
  <si>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</si>
  <si>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</si>
  <si>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</si>
  <si>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</si>
  <si>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</si>
  <si>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</si>
  <si>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</si>
  <si>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</si>
  <si>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</si>
  <si>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</si>
  <si>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</si>
  <si>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</si>
  <si>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</si>
  <si>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</si>
  <si>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</si>
  <si>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</si>
  <si>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</si>
  <si>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</si>
  <si>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</si>
  <si>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</si>
  <si>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</si>
  <si>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</si>
  <si>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</si>
  <si>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</si>
  <si>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</si>
  <si>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</si>
  <si>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</si>
  <si>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</si>
  <si>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</si>
  <si>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</si>
  <si>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</si>
  <si>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</si>
  <si>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</si>
  <si>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</si>
  <si>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</si>
  <si>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</si>
  <si>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</si>
  <si>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</si>
  <si>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</si>
  <si>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</si>
  <si>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</si>
  <si>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</si>
  <si>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</si>
  <si>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</si>
  <si>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</si>
  <si>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</si>
  <si>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</si>
  <si>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</si>
  <si>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</si>
  <si>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</si>
  <si>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</si>
  <si>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</si>
  <si>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</si>
  <si>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</si>
  <si>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</si>
  <si>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</si>
  <si>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</si>
  <si>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</si>
  <si>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</si>
  <si>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</si>
  <si>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</si>
  <si>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</si>
  <si>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</si>
  <si>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</si>
  <si>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</si>
  <si>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</si>
  <si>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</si>
  <si>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</si>
  <si>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</si>
  <si>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</si>
  <si>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</si>
  <si>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</si>
  <si>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</si>
  <si>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</si>
  <si>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</si>
  <si>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</si>
  <si>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</si>
  <si>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</si>
  <si>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</si>
  <si>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</si>
  <si>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</si>
  <si>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</si>
  <si>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</si>
  <si>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</si>
  <si>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</si>
  <si>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</si>
  <si>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</si>
  <si>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</si>
  <si>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</si>
  <si>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</si>
  <si>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</si>
  <si>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</si>
  <si>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</si>
  <si>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</si>
  <si>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</si>
  <si>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</si>
  <si>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</si>
  <si>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</si>
  <si>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</si>
  <si>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</si>
  <si>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</si>
  <si>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</si>
  <si>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</si>
  <si>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</si>
  <si>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</si>
  <si>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</si>
  <si>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</si>
  <si>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</si>
  <si>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</si>
  <si>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</si>
  <si>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</si>
  <si>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</si>
  <si>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</si>
  <si>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</si>
  <si>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</si>
  <si>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</si>
  <si>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</si>
  <si>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</si>
  <si>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</si>
  <si>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</si>
  <si>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</si>
  <si>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</si>
  <si>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</si>
  <si>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</si>
  <si>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</si>
  <si>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</si>
  <si>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</si>
  <si>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</si>
  <si>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</si>
  <si>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</si>
  <si>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</si>
  <si>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</si>
  <si>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</si>
  <si>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</si>
  <si>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</si>
  <si>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</si>
  <si>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</si>
  <si>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</si>
  <si>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</si>
  <si>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</si>
  <si>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</si>
  <si>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</si>
  <si>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</si>
  <si>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</si>
  <si>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</si>
  <si>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</si>
  <si>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</si>
  <si>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</si>
  <si>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</si>
  <si>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</si>
  <si>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</si>
  <si>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</si>
  <si>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</si>
  <si>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</si>
  <si>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</si>
  <si>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</si>
  <si>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</si>
  <si>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</si>
  <si>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</si>
  <si>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</si>
  <si>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</si>
  <si>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</si>
  <si>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</si>
  <si>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</si>
  <si>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</si>
  <si>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</si>
  <si>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</si>
  <si>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</si>
  <si>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</si>
  <si>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</si>
  <si>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</si>
  <si>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</si>
  <si>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</si>
  <si>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</si>
  <si>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</si>
  <si>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</si>
  <si>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</si>
  <si>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</si>
  <si>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</si>
  <si>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</si>
  <si>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</si>
  <si>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</si>
  <si>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</si>
  <si>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</si>
  <si>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</si>
  <si>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</si>
  <si>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</si>
  <si>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</si>
  <si>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</si>
  <si>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</si>
  <si>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</si>
  <si>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</si>
  <si>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</si>
  <si>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</si>
  <si>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</si>
  <si>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</si>
  <si>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</si>
  <si>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</si>
  <si>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</si>
  <si>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</si>
  <si>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</si>
  <si>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</si>
  <si>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</si>
  <si>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</si>
  <si>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</si>
  <si>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</si>
  <si>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</si>
  <si>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</si>
  <si>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</si>
  <si>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</si>
  <si>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</si>
  <si>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</si>
  <si>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</si>
  <si>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</si>
  <si>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</si>
  <si>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</si>
  <si>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</si>
  <si>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</si>
  <si>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</si>
  <si>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</si>
  <si>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</si>
  <si>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</si>
  <si>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</si>
  <si>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</si>
  <si>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</si>
  <si>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</si>
  <si>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</si>
  <si>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</si>
  <si>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</si>
  <si>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</si>
  <si>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</si>
  <si>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</si>
  <si>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</si>
  <si>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</si>
  <si>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</si>
  <si>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</si>
  <si>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</si>
  <si>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</si>
  <si>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</si>
  <si>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</si>
  <si>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</si>
  <si>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</si>
  <si>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</si>
  <si>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</si>
  <si>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</si>
  <si>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</si>
  <si>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</si>
  <si>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</si>
  <si>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</si>
  <si>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</si>
  <si>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</si>
  <si>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</si>
  <si>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</si>
  <si>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</si>
  <si>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</si>
  <si>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</si>
  <si>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</si>
  <si>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</si>
  <si>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</si>
  <si>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</si>
  <si>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</si>
  <si>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</si>
  <si>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</si>
  <si>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</si>
  <si>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</si>
  <si>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</si>
  <si>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</si>
  <si>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</si>
  <si>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</si>
  <si>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</si>
  <si>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</si>
  <si>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</si>
  <si>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</si>
  <si>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</si>
  <si>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</si>
  <si>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</si>
  <si>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</si>
  <si>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</si>
  <si>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</si>
  <si>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</si>
  <si>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</si>
  <si>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</si>
  <si>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</si>
  <si>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</si>
  <si>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</si>
  <si>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</si>
  <si>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</si>
  <si>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</si>
  <si>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</si>
  <si>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</si>
  <si>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</si>
  <si>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</si>
  <si>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</si>
  <si>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</si>
  <si>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</si>
  <si>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</si>
  <si>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</si>
  <si>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</si>
  <si>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</si>
  <si>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</si>
  <si>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</si>
  <si>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</si>
  <si>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</si>
  <si>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</si>
  <si>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</si>
  <si>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</si>
  <si>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</si>
  <si>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</si>
  <si>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</si>
  <si>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</si>
  <si>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</si>
  <si>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</si>
  <si>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</si>
  <si>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</si>
  <si>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</si>
  <si>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</si>
  <si>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</si>
  <si>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</si>
  <si>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</si>
  <si>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</si>
  <si>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</si>
  <si>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</si>
  <si>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</si>
  <si>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</si>
  <si>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</si>
  <si>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</si>
  <si>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</si>
  <si>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</si>
  <si>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</si>
  <si>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</si>
  <si>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</si>
  <si>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</si>
  <si>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</si>
  <si>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</si>
  <si>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</si>
  <si>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</si>
  <si>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</si>
  <si>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</si>
  <si>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</si>
  <si>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</si>
  <si>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</si>
  <si>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</si>
  <si>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</si>
  <si>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</si>
  <si>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</si>
  <si>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</si>
  <si>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</si>
  <si>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</si>
  <si>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</si>
  <si>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</si>
  <si>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</si>
  <si>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</si>
  <si>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</si>
  <si>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</si>
  <si>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</si>
  <si>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</si>
  <si>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</si>
  <si>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</si>
  <si>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</si>
  <si>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</si>
  <si>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</si>
  <si>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</si>
  <si>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</si>
  <si>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</si>
  <si>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</si>
  <si>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</si>
  <si>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</si>
  <si>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</si>
  <si>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</si>
  <si>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</si>
  <si>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</si>
  <si>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</si>
  <si>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</si>
  <si>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</si>
  <si>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</si>
  <si>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</si>
  <si>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</si>
  <si>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</si>
  <si>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</si>
  <si>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</si>
  <si>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</si>
  <si>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</si>
  <si>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</si>
  <si>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</si>
  <si>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</si>
  <si>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</si>
  <si>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</si>
  <si>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</si>
  <si>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</si>
  <si>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</si>
  <si>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</si>
  <si>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</si>
  <si>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</si>
  <si>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</si>
  <si>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</si>
  <si>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</si>
  <si>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</si>
  <si>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</si>
  <si>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</si>
  <si>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</si>
  <si>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</si>
  <si>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</si>
  <si>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</si>
  <si>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</si>
  <si>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</si>
  <si>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</si>
  <si>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</si>
  <si>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</si>
  <si>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</si>
  <si>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</si>
  <si>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</si>
  <si>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</si>
  <si>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</si>
  <si>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</si>
  <si>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</si>
  <si>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</si>
  <si>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</si>
  <si>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</si>
  <si>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</si>
  <si>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</si>
  <si>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</si>
  <si>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</si>
  <si>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</si>
  <si>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</si>
  <si>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</si>
  <si>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</si>
  <si>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</si>
  <si>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</si>
  <si>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</si>
  <si>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</si>
  <si>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</si>
  <si>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</si>
  <si>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</si>
  <si>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</si>
  <si>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</si>
  <si>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</si>
  <si>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</si>
  <si>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</si>
  <si>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</si>
  <si>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</si>
  <si>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</si>
  <si>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</si>
  <si>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</si>
  <si>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</si>
  <si>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</si>
  <si>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</si>
  <si>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</si>
  <si>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</si>
  <si>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</si>
  <si>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</si>
  <si>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</si>
  <si>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</si>
  <si>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</si>
  <si>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</si>
  <si>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</si>
  <si>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</si>
  <si>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</si>
  <si>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</si>
  <si>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</si>
  <si>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</si>
  <si>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</si>
  <si>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</si>
  <si>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</si>
  <si>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</si>
  <si>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</si>
  <si>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</si>
  <si>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</si>
  <si>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</si>
  <si>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</si>
  <si>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</si>
  <si>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</si>
  <si>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</si>
  <si>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</si>
  <si>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</si>
  <si>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</si>
  <si>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</si>
  <si>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</si>
  <si>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</si>
  <si>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</si>
  <si>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</si>
  <si>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</si>
  <si>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</si>
  <si>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</si>
  <si>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</si>
  <si>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</si>
  <si>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</si>
  <si>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</si>
  <si>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</si>
  <si>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</si>
  <si>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</si>
  <si>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</si>
  <si>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</si>
  <si>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</si>
  <si>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</si>
  <si>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</si>
  <si>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</si>
  <si>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</si>
  <si>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</si>
  <si>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</si>
  <si>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</si>
  <si>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</si>
  <si>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</si>
  <si>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</si>
  <si>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</si>
  <si>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</si>
  <si>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</si>
  <si>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</si>
  <si>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</si>
  <si>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</si>
  <si>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</si>
  <si>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</si>
  <si>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</si>
  <si>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</si>
  <si>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</si>
  <si>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</si>
  <si>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</si>
  <si>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</si>
  <si>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</si>
  <si>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</si>
  <si>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</si>
  <si>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</si>
  <si>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</si>
  <si>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</si>
  <si>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</si>
  <si>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</si>
  <si>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</si>
  <si>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</si>
  <si>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</si>
  <si>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</si>
  <si>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</si>
  <si>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</si>
  <si>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</si>
  <si>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</si>
  <si>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</si>
  <si>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</si>
  <si>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</si>
  <si>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</si>
  <si>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</si>
  <si>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</si>
  <si>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</si>
  <si>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</si>
  <si>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</si>
  <si>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</si>
  <si>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</si>
  <si>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</si>
  <si>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</si>
  <si>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</si>
  <si>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</si>
  <si>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</si>
  <si>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</si>
  <si>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</si>
  <si>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</si>
  <si>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</si>
  <si>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</si>
  <si>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</si>
  <si>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</si>
  <si>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</si>
  <si>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</si>
  <si>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</si>
  <si>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</si>
  <si>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</si>
  <si>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</si>
  <si>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</si>
  <si>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</si>
  <si>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</si>
  <si>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</si>
  <si>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</si>
  <si>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</si>
  <si>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</si>
  <si>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</si>
  <si>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</si>
  <si>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</si>
  <si>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</si>
  <si>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</si>
  <si>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</si>
  <si>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</si>
  <si>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</si>
  <si>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</si>
  <si>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</si>
  <si>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</si>
  <si>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</si>
  <si>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</si>
  <si>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</si>
  <si>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</si>
  <si>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</si>
  <si>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</si>
  <si>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</si>
  <si>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</si>
  <si>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</si>
  <si>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</si>
  <si>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</si>
  <si>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</si>
  <si>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</si>
  <si>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</si>
  <si>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</si>
  <si>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</si>
  <si>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</si>
  <si>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</si>
  <si>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</si>
  <si>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</si>
  <si>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</si>
  <si>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</si>
  <si>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</si>
  <si>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</si>
  <si>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</si>
  <si>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</si>
  <si>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</si>
  <si>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</si>
  <si>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</si>
  <si>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</si>
  <si>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</si>
  <si>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</si>
  <si>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</si>
  <si>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</si>
  <si>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</si>
  <si>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</si>
  <si>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</si>
  <si>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</si>
  <si>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</si>
  <si>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</si>
  <si>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</si>
  <si>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</si>
  <si>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</si>
  <si>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</si>
  <si>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</si>
  <si>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</si>
  <si>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</si>
  <si>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</si>
  <si>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</si>
  <si>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</si>
  <si>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</si>
  <si>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</si>
  <si>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</si>
  <si>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</si>
  <si>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</si>
  <si>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</si>
  <si>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</si>
  <si>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</si>
  <si>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</si>
  <si>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</si>
  <si>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</si>
  <si>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</si>
  <si>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</si>
  <si>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</si>
  <si>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</si>
  <si>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</si>
  <si>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</si>
  <si>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</si>
  <si>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</si>
  <si>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</si>
  <si>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</si>
  <si>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</si>
  <si>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</si>
  <si>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</si>
  <si>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</si>
  <si>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</si>
  <si>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</si>
  <si>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</si>
  <si>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</si>
  <si>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</si>
  <si>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</si>
  <si>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</si>
  <si>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</si>
  <si>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</si>
  <si>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</si>
  <si>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</si>
  <si>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</si>
  <si>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</si>
  <si>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</si>
  <si>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</si>
  <si>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</si>
  <si>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</si>
  <si>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</si>
  <si>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</si>
  <si>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</si>
  <si>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</si>
  <si>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</si>
  <si>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</si>
  <si>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</si>
  <si>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</si>
  <si>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</si>
  <si>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</si>
  <si>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</si>
  <si>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</si>
  <si>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</si>
  <si>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</si>
  <si>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</si>
  <si>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</si>
  <si>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</si>
  <si>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</si>
  <si>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</si>
  <si>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</si>
  <si>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</si>
  <si>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</si>
  <si>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</si>
  <si>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</si>
  <si>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</si>
  <si>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</si>
  <si>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</si>
  <si>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</si>
  <si>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</si>
  <si>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</si>
  <si>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</si>
  <si>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</si>
  <si>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</si>
  <si>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</si>
  <si>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</si>
  <si>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</si>
  <si>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</si>
  <si>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</si>
  <si>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</si>
  <si>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</si>
  <si>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</si>
  <si>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</si>
  <si>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</si>
  <si>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</si>
  <si>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</si>
  <si>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</si>
  <si>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</si>
  <si>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</si>
  <si>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</si>
  <si>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</si>
  <si>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</si>
  <si>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</si>
  <si>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</si>
  <si>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</si>
  <si>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</si>
  <si>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</si>
  <si>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</si>
  <si>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</si>
  <si>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</si>
  <si>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</si>
  <si>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</si>
  <si>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</si>
  <si>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</si>
  <si>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</si>
  <si>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</si>
  <si>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</si>
  <si>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</si>
  <si>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</si>
  <si>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</si>
  <si>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</si>
  <si>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</si>
  <si>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</si>
  <si>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</si>
  <si>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</si>
  <si>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</si>
  <si>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</si>
  <si>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</si>
  <si>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</si>
  <si>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</si>
  <si>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</si>
  <si>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</si>
  <si>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</si>
  <si>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</si>
  <si>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</si>
  <si>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</si>
  <si>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</si>
  <si>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</si>
  <si>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</si>
  <si>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</si>
  <si>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</si>
  <si>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</si>
  <si>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</si>
  <si>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</si>
  <si>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</si>
  <si>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</si>
  <si>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</si>
  <si>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</si>
  <si>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</si>
  <si>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</si>
  <si>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</si>
  <si>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</si>
  <si>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</si>
  <si>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</si>
  <si>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</si>
  <si>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</si>
  <si>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</si>
  <si>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</si>
  <si>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</si>
  <si>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</si>
  <si>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</si>
  <si>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</si>
  <si>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</si>
  <si>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</si>
  <si>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</si>
  <si>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</si>
  <si>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</si>
  <si>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</si>
  <si>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</si>
  <si>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</si>
  <si>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</si>
  <si>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</si>
  <si>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</si>
  <si>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</si>
  <si>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</si>
  <si>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</si>
  <si>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</si>
  <si>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</si>
  <si>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</si>
  <si>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</si>
  <si>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</si>
  <si>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</si>
  <si>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</si>
  <si>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</si>
  <si>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</si>
  <si>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</si>
  <si>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</si>
  <si>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</si>
  <si>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</si>
  <si>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</si>
  <si>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</si>
  <si>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</si>
  <si>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</si>
  <si>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</si>
  <si>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</si>
  <si>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</si>
  <si>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</si>
  <si>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</si>
  <si>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</si>
  <si>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</si>
  <si>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</si>
  <si>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</si>
  <si>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</si>
  <si>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</si>
  <si>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</si>
  <si>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</si>
  <si>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</si>
  <si>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</si>
  <si>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</si>
  <si>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</si>
  <si>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</si>
  <si>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</si>
  <si>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</si>
  <si>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</si>
  <si>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</si>
  <si>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</si>
  <si>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</si>
  <si>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</si>
  <si>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</si>
  <si>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</si>
  <si>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</si>
  <si>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</si>
  <si>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</si>
  <si>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</si>
  <si>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</si>
  <si>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</si>
  <si>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</si>
  <si>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</si>
  <si>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</si>
  <si>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</si>
  <si>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</si>
  <si>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</si>
  <si>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</si>
  <si>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</si>
  <si>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</si>
  <si>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</si>
  <si>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</si>
  <si>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</si>
  <si>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</si>
  <si>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</si>
  <si>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</si>
  <si>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</si>
  <si>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</si>
  <si>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</si>
  <si>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</si>
  <si>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</si>
  <si>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</si>
  <si>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</si>
  <si>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</si>
  <si>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</si>
  <si>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</si>
  <si>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</si>
  <si>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</si>
  <si>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</si>
  <si>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</si>
  <si>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</si>
  <si>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</si>
  <si>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</si>
  <si>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</si>
  <si>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</si>
  <si>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</si>
  <si>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</si>
  <si>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</si>
  <si>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</si>
  <si>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</si>
  <si>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</si>
  <si>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</si>
  <si>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</si>
  <si>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</si>
  <si>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</si>
  <si>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</si>
  <si>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</si>
  <si>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</si>
  <si>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</si>
  <si>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</si>
  <si>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</si>
  <si>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</si>
  <si>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</si>
  <si>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</si>
  <si>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</si>
  <si>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</si>
  <si>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</si>
  <si>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</si>
  <si>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</si>
  <si>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</si>
  <si>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</si>
  <si>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</si>
  <si>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</si>
  <si>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</si>
  <si>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</si>
  <si>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</si>
  <si>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</si>
  <si>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</si>
  <si>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</si>
  <si>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</si>
  <si>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</si>
  <si>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</si>
  <si>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</si>
  <si>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</si>
  <si>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</si>
  <si>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</si>
  <si>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</si>
  <si>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</si>
  <si>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</si>
  <si>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</si>
  <si>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</si>
  <si>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</si>
  <si>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</si>
  <si>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</si>
  <si>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</si>
  <si>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</si>
  <si>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</si>
  <si>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</si>
  <si>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</si>
  <si>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</si>
  <si>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</si>
  <si>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</si>
  <si>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</si>
  <si>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</si>
  <si>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</si>
  <si>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</si>
  <si>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</si>
  <si>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</si>
  <si>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</si>
  <si>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</si>
  <si>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</si>
  <si>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</si>
  <si>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</si>
  <si>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</si>
  <si>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</si>
  <si>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</si>
  <si>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</si>
  <si>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</si>
  <si>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</si>
  <si>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</si>
  <si>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</si>
  <si>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</si>
  <si>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</si>
  <si>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</si>
  <si>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</si>
  <si>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</si>
  <si>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</si>
  <si>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</si>
  <si>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</si>
  <si>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</si>
  <si>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</si>
  <si>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</si>
  <si>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</si>
  <si>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</si>
  <si>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</si>
  <si>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</si>
  <si>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</si>
  <si>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</si>
  <si>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</si>
  <si>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</si>
  <si>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</si>
  <si>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</si>
  <si>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</si>
  <si>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</si>
  <si>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</si>
  <si>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</si>
  <si>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</si>
  <si>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</si>
  <si>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</si>
  <si>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</si>
  <si>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</si>
  <si>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</si>
  <si>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</si>
  <si>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</si>
  <si>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</si>
  <si>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</si>
  <si>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</si>
  <si>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</si>
  <si>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</si>
  <si>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</si>
  <si>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</si>
  <si>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</si>
  <si>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</si>
  <si>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</si>
  <si>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</si>
  <si>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</si>
  <si>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</si>
  <si>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</si>
  <si>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</si>
  <si>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</si>
  <si>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</si>
  <si>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</si>
  <si>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</si>
  <si>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</si>
  <si>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</si>
  <si>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</si>
  <si>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</si>
  <si>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</si>
  <si>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</si>
  <si>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</si>
  <si>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</si>
  <si>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</si>
  <si>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</si>
  <si>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</si>
  <si>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</si>
  <si>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</si>
  <si>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</si>
  <si>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</si>
  <si>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</si>
  <si>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</si>
  <si>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</si>
  <si>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</si>
  <si>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</si>
  <si>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</si>
  <si>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</si>
  <si>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</si>
  <si>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</si>
  <si>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</si>
  <si>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</si>
  <si>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</si>
  <si>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</si>
  <si>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</si>
  <si>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</si>
  <si>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</si>
  <si>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</si>
  <si>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</si>
  <si>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</si>
  <si>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</si>
  <si>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</si>
  <si>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</si>
  <si>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</si>
  <si>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</si>
  <si>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</si>
  <si>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</si>
  <si>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</si>
  <si>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</si>
  <si>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</si>
  <si>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</si>
  <si>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</si>
  <si>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</si>
  <si>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</si>
  <si>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</si>
  <si>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</si>
  <si>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</si>
  <si>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</si>
  <si>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</si>
  <si>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</si>
  <si>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</si>
  <si>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</si>
  <si>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</si>
  <si>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</si>
  <si>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</si>
  <si>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</si>
  <si>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</si>
  <si>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</si>
  <si>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</si>
  <si>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</si>
  <si>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</si>
  <si>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</si>
  <si>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</si>
  <si>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</si>
  <si>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</si>
  <si>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</si>
  <si>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</si>
  <si>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</si>
  <si>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</si>
  <si>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</si>
  <si>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</si>
  <si>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</si>
  <si>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</si>
  <si>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</si>
  <si>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</si>
  <si>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</si>
  <si>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</si>
  <si>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</si>
  <si>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</si>
  <si>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</si>
  <si>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</si>
  <si>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</si>
  <si>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</si>
  <si>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</si>
  <si>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</si>
  <si>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</si>
  <si>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</si>
  <si>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</si>
  <si>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</si>
  <si>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</si>
  <si>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</si>
  <si>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</si>
  <si>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</si>
  <si>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</si>
  <si>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</si>
  <si>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</si>
  <si>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</si>
  <si>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</si>
  <si>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</si>
  <si>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</si>
  <si>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</si>
  <si>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</si>
  <si>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</si>
  <si>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</si>
  <si>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</si>
  <si>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</si>
  <si>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</si>
  <si>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</si>
  <si>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</si>
  <si>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</si>
  <si>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</si>
  <si>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</si>
  <si>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</si>
  <si>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</si>
  <si>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</si>
  <si>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</si>
  <si>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</si>
  <si>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</si>
  <si>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</si>
  <si>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</si>
  <si>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</si>
  <si>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</si>
  <si>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</si>
  <si>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</si>
  <si>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</si>
  <si>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</si>
  <si>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</si>
  <si>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</si>
  <si>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</si>
  <si>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</si>
  <si>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</si>
  <si>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</si>
  <si>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</si>
  <si>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</si>
  <si>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</si>
  <si>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</si>
  <si>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</si>
  <si>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</si>
  <si>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</si>
  <si>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</si>
  <si>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</si>
  <si>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</si>
  <si>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</si>
  <si>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</si>
  <si>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</si>
  <si>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</si>
  <si>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</si>
  <si>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</si>
  <si>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</si>
  <si>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</si>
  <si>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</si>
  <si>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</si>
  <si>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</si>
  <si>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</si>
  <si>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</si>
  <si>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</si>
  <si>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</si>
  <si>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</si>
  <si>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</si>
  <si>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</si>
  <si>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</si>
  <si>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</si>
  <si>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</si>
  <si>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</si>
  <si>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</si>
  <si>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</si>
  <si>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</si>
  <si>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</si>
  <si>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</si>
  <si>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</si>
  <si>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</si>
  <si>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</si>
  <si>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</si>
  <si>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</si>
  <si>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</si>
  <si>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</si>
  <si>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</si>
  <si>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</si>
  <si>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</si>
  <si>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</si>
  <si>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</si>
  <si>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</si>
  <si>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</si>
  <si>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</si>
  <si>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</si>
  <si>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</si>
  <si>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</si>
  <si>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</si>
  <si>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</si>
  <si>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</si>
  <si>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</si>
  <si>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</si>
  <si>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</si>
  <si>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</si>
  <si>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</si>
  <si>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</si>
  <si>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</si>
  <si>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</si>
  <si>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</si>
  <si>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</si>
  <si>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</si>
  <si>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</si>
  <si>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</si>
  <si>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</si>
  <si>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</si>
  <si>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</si>
  <si>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</si>
  <si>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</si>
  <si>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</si>
  <si>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</si>
  <si>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</si>
  <si>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</si>
  <si>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</si>
  <si>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</si>
  <si>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</si>
  <si>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</si>
  <si>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</si>
  <si>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</si>
  <si>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</si>
  <si>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</si>
  <si>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</si>
  <si>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</si>
  <si>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</si>
  <si>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</si>
  <si>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</si>
  <si>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</si>
  <si>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</si>
  <si>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</si>
  <si>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</si>
  <si>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</si>
  <si>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</si>
  <si>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</si>
  <si>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</si>
  <si>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</si>
  <si>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</si>
  <si>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</si>
  <si>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</si>
  <si>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</si>
  <si>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</si>
  <si>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</si>
  <si>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</si>
  <si>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</si>
  <si>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</si>
  <si>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</si>
  <si>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</si>
  <si>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</si>
  <si>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</si>
  <si>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</si>
  <si>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</si>
  <si>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</si>
  <si>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</si>
  <si>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</si>
  <si>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</si>
  <si>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</si>
  <si>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</si>
  <si>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</si>
  <si>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</si>
  <si>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</si>
  <si>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</si>
  <si>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</si>
  <si>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</si>
  <si>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</si>
  <si>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</si>
  <si>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</si>
  <si>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</si>
  <si>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</si>
  <si>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</si>
  <si>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</si>
  <si>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</si>
  <si>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</si>
  <si>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</si>
  <si>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</si>
  <si>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</si>
  <si>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</si>
  <si>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</si>
  <si>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</si>
  <si>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</si>
  <si>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</si>
  <si>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</si>
  <si>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</si>
  <si>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</si>
  <si>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</si>
  <si>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</si>
  <si>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</si>
  <si>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</si>
  <si>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</si>
  <si>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</si>
  <si>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</si>
  <si>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</si>
  <si>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</si>
  <si>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</si>
  <si>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</si>
  <si>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</si>
  <si>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</si>
  <si>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</si>
  <si>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</si>
  <si>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</si>
  <si>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</si>
  <si>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</si>
  <si>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</si>
  <si>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</si>
  <si>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</si>
  <si>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</si>
  <si>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</si>
  <si>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</si>
  <si>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</si>
  <si>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</si>
  <si>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</si>
  <si>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</si>
  <si>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</si>
  <si>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</si>
  <si>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</si>
  <si>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</si>
  <si>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</si>
  <si>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</si>
  <si>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</si>
  <si>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</si>
  <si>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</si>
  <si>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</si>
  <si>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</si>
  <si>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</si>
  <si>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</si>
  <si>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</si>
  <si>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</si>
  <si>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</si>
  <si>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</si>
  <si>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</si>
  <si>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</si>
  <si>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</si>
  <si>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</si>
  <si>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</si>
  <si>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</si>
  <si>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</si>
  <si>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</si>
  <si>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</si>
  <si>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</si>
  <si>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</si>
  <si>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</si>
  <si>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</si>
  <si>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</si>
  <si>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</si>
  <si>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</si>
  <si>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</si>
  <si>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</si>
  <si>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</si>
  <si>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</si>
  <si>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</si>
  <si>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</si>
  <si>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</si>
  <si>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</si>
  <si>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</si>
  <si>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</si>
  <si>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</si>
  <si>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</si>
  <si>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</si>
  <si>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</si>
  <si>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</si>
  <si>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</si>
  <si>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</si>
  <si>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</si>
  <si>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</si>
  <si>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</si>
  <si>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</si>
  <si>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</si>
  <si>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</si>
  <si>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</si>
  <si>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</si>
  <si>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</si>
  <si>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</si>
  <si>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</si>
  <si>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</si>
  <si>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</si>
  <si>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</si>
  <si>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</si>
  <si>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</si>
  <si>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</si>
  <si>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</si>
  <si>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</si>
  <si>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</si>
  <si>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</si>
  <si>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</si>
  <si>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</si>
  <si>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</si>
  <si>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</si>
  <si>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</si>
  <si>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</si>
  <si>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</si>
  <si>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</si>
  <si>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</si>
  <si>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</si>
  <si>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</si>
  <si>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</si>
  <si>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</si>
  <si>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</si>
  <si>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</si>
  <si>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</si>
  <si>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</si>
  <si>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</si>
  <si>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</si>
  <si>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</si>
  <si>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</si>
  <si>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</si>
  <si>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</si>
  <si>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</si>
  <si>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</si>
  <si>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</si>
  <si>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</si>
  <si>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</si>
  <si>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</si>
  <si>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</si>
  <si>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</si>
  <si>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</si>
  <si>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</si>
  <si>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</si>
  <si>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</si>
  <si>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</si>
  <si>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</si>
  <si>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</si>
  <si>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</si>
  <si>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</si>
  <si>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</si>
  <si>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</si>
  <si>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</si>
  <si>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</si>
  <si>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</si>
  <si>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</si>
  <si>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</si>
  <si>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</si>
  <si>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</si>
  <si>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</si>
  <si>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</si>
  <si>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</si>
  <si>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</si>
  <si>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</si>
  <si>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</si>
  <si>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</si>
  <si>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</si>
  <si>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</si>
  <si>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</si>
  <si>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</si>
  <si>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</si>
  <si>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</si>
  <si>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</si>
  <si>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</si>
  <si>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</si>
  <si>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</si>
  <si>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</si>
  <si>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</si>
  <si>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</si>
  <si>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</si>
  <si>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</si>
  <si>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</si>
  <si>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</si>
  <si>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</si>
  <si>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</si>
  <si>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</si>
  <si>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</si>
  <si>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</si>
  <si>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</si>
  <si>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</si>
  <si>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</si>
  <si>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</si>
  <si>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</si>
  <si>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</si>
  <si>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</si>
  <si>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</si>
  <si>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</si>
  <si>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</si>
  <si>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</si>
  <si>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</si>
  <si>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</si>
  <si>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</si>
  <si>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</si>
  <si>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</si>
  <si>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</si>
  <si>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</si>
  <si>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</si>
  <si>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</si>
  <si>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</si>
  <si>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</si>
  <si>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</si>
  <si>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</si>
  <si>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</si>
  <si>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</si>
  <si>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</si>
  <si>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</si>
  <si>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</si>
  <si>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</si>
  <si>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</si>
  <si>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</si>
  <si>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</si>
  <si>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</si>
  <si>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</si>
  <si>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</si>
  <si>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</si>
  <si>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</si>
  <si>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</si>
  <si>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</si>
  <si>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</si>
  <si>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</si>
  <si>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</si>
  <si>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</si>
  <si>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</si>
  <si>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</si>
  <si>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</si>
  <si>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</si>
  <si>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</si>
  <si>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</si>
  <si>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</si>
  <si>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</si>
  <si>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</si>
  <si>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</si>
  <si>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</si>
  <si>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</si>
  <si>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</si>
  <si>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</si>
  <si>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</si>
  <si>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</si>
  <si>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</si>
  <si>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</si>
  <si>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</si>
  <si>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</si>
  <si>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</si>
  <si>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</si>
  <si>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</si>
  <si>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</si>
  <si>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</si>
  <si>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</si>
  <si>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</si>
  <si>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</si>
  <si>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</si>
  <si>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</si>
  <si>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</si>
  <si>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</si>
  <si>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</si>
  <si>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</si>
  <si>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</si>
  <si>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</si>
  <si>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</si>
  <si>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</si>
  <si>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</si>
  <si>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</si>
  <si>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</si>
  <si>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</si>
  <si>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</si>
  <si>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</si>
  <si>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</si>
  <si>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</si>
  <si>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</si>
  <si>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</si>
  <si>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</si>
  <si>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</si>
  <si>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</si>
  <si>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</si>
  <si>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</si>
  <si>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</si>
  <si>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</si>
  <si>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</si>
  <si>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</si>
  <si>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</si>
  <si>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</si>
  <si>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</si>
  <si>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</si>
  <si>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</si>
  <si>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</si>
  <si>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</si>
  <si>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</si>
  <si>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</si>
  <si>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</si>
  <si>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</si>
  <si>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</si>
  <si>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</si>
  <si>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</si>
  <si>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</si>
  <si>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</si>
  <si>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</si>
  <si>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</si>
  <si>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</si>
  <si>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</si>
  <si>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</si>
  <si>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</si>
  <si>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</si>
  <si>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</si>
  <si>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</si>
  <si>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</si>
  <si>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</si>
  <si>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</si>
  <si>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</si>
  <si>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</si>
  <si>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</si>
  <si>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</si>
  <si>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</si>
  <si>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</si>
  <si>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</si>
  <si>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</si>
  <si>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</si>
  <si>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</si>
  <si>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</si>
  <si>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</si>
  <si>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</si>
  <si>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</si>
  <si>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</si>
  <si>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</si>
  <si>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</si>
  <si>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</si>
  <si>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</si>
  <si>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</si>
  <si>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</si>
  <si>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</si>
  <si>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</si>
  <si>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</si>
  <si>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</si>
  <si>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</si>
  <si>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</si>
  <si>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</si>
  <si>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</si>
  <si>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</si>
  <si>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</si>
  <si>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</si>
  <si>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</si>
  <si>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</si>
  <si>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</si>
  <si>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</si>
  <si>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</si>
  <si>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</si>
  <si>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</si>
  <si>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</si>
  <si>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</si>
  <si>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</si>
  <si>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</si>
  <si>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</si>
  <si>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</si>
  <si>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</si>
  <si>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</si>
  <si>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</si>
  <si>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</si>
  <si>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</si>
  <si>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</si>
  <si>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</si>
  <si>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</si>
  <si>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</si>
  <si>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</si>
  <si>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</si>
  <si>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</si>
  <si>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</si>
  <si>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</si>
  <si>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</si>
  <si>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</si>
  <si>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</si>
  <si>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</si>
  <si>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</si>
  <si>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</si>
  <si>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</si>
  <si>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</si>
  <si>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</si>
  <si>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</si>
  <si>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</si>
  <si>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</si>
  <si>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</si>
  <si>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</si>
  <si>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</si>
  <si>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</si>
  <si>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</si>
  <si>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</si>
  <si>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</si>
  <si>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</si>
  <si>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</si>
  <si>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</si>
  <si>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</si>
  <si>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</si>
  <si>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</si>
  <si>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</si>
  <si>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</si>
  <si>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</si>
  <si>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</si>
  <si>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</si>
  <si>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</si>
  <si>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</si>
  <si>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</si>
  <si>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</si>
  <si>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</si>
  <si>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</si>
  <si>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</si>
  <si>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</si>
  <si>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</si>
  <si>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</si>
  <si>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</si>
  <si>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</si>
  <si>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</si>
  <si>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</si>
  <si>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</si>
  <si>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</si>
  <si>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</si>
  <si>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</si>
  <si>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</si>
  <si>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</si>
  <si>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</si>
  <si>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</si>
  <si>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</si>
  <si>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</si>
  <si>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</si>
  <si>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</si>
  <si>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</si>
  <si>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</si>
  <si>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</si>
  <si>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</si>
  <si>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</si>
  <si>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</si>
  <si>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</si>
  <si>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</si>
  <si>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</si>
  <si>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</si>
  <si>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</si>
  <si>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</si>
  <si>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</si>
  <si>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</si>
  <si>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</si>
  <si>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</si>
  <si>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</si>
  <si>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</si>
  <si>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</si>
  <si>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</si>
  <si>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</si>
  <si>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</si>
  <si>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</si>
  <si>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</si>
  <si>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</si>
  <si>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</si>
  <si>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</si>
  <si>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</si>
  <si>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</si>
  <si>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</si>
  <si>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</si>
  <si>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</si>
  <si>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</si>
  <si>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</si>
  <si>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</si>
  <si>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</si>
  <si>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</si>
  <si>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</si>
  <si>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</si>
  <si>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</si>
  <si>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</si>
  <si>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</si>
  <si>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</si>
  <si>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</si>
  <si>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</si>
  <si>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</si>
  <si>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</si>
  <si>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</si>
  <si>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</si>
  <si>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</si>
  <si>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</si>
  <si>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</si>
  <si>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</si>
  <si>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</si>
  <si>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</si>
  <si>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</si>
  <si>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</si>
  <si>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</si>
  <si>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</si>
  <si>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</si>
  <si>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</si>
  <si>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</si>
  <si>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</si>
  <si>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</si>
  <si>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</si>
  <si>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</si>
  <si>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</si>
  <si>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</si>
  <si>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</si>
  <si>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</si>
  <si>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</si>
  <si>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</si>
  <si>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</si>
  <si>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</si>
  <si>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</si>
  <si>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</si>
  <si>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</si>
  <si>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</si>
  <si>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</si>
  <si>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</si>
  <si>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</si>
  <si>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</si>
  <si>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</si>
  <si>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</si>
  <si>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</si>
  <si>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</si>
  <si>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</si>
  <si>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</si>
  <si>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</si>
  <si>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</si>
  <si>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</si>
  <si>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</si>
  <si>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</si>
  <si>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</si>
  <si>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</si>
  <si>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</si>
  <si>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</si>
  <si>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</si>
  <si>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</si>
  <si>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</si>
  <si>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</si>
  <si>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</si>
  <si>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</si>
  <si>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</si>
  <si>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</si>
  <si>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</si>
  <si>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</si>
  <si>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</si>
  <si>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</si>
  <si>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</si>
  <si>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</si>
  <si>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</si>
  <si>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</si>
  <si>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</si>
  <si>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</si>
  <si>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</si>
  <si>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</si>
  <si>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</si>
  <si>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</si>
  <si>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</si>
  <si>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</si>
  <si>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</si>
  <si>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</si>
  <si>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</si>
  <si>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</si>
  <si>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</si>
  <si>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</si>
  <si>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</si>
  <si>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</si>
  <si>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</si>
  <si>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</si>
  <si>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</si>
  <si>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</si>
  <si>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</si>
  <si>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</si>
  <si>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</si>
  <si>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</si>
  <si>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</si>
  <si>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</si>
  <si>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</si>
  <si>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</si>
  <si>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</si>
  <si>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</si>
  <si>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</si>
  <si>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</si>
  <si>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</si>
  <si>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</si>
  <si>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</si>
  <si>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</si>
  <si>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</si>
  <si>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</si>
  <si>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</si>
  <si>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</si>
  <si>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</si>
  <si>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</si>
  <si>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</si>
  <si>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</si>
  <si>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</si>
  <si>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</si>
  <si>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</si>
  <si>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</si>
  <si>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</si>
  <si>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</si>
  <si>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</si>
  <si>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</si>
  <si>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</si>
  <si>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</si>
  <si>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</si>
  <si>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</si>
  <si>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</si>
  <si>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</si>
  <si>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</si>
  <si>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</si>
  <si>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</si>
  <si>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</si>
  <si>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</si>
  <si>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</si>
  <si>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</si>
  <si>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</si>
  <si>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</si>
  <si>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</si>
  <si>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</si>
  <si>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</si>
  <si>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</si>
  <si>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</si>
  <si>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</si>
  <si>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</si>
  <si>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</si>
  <si>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</si>
  <si>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</si>
  <si>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</si>
  <si>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</si>
  <si>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</si>
  <si>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</si>
  <si>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</si>
  <si>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</si>
  <si>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</si>
  <si>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</si>
  <si>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</si>
  <si>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</si>
  <si>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</si>
  <si>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</si>
  <si>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</si>
  <si>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</si>
  <si>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</si>
  <si>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</si>
  <si>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</si>
  <si>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</si>
  <si>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</si>
  <si>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</si>
  <si>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</si>
  <si>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</si>
  <si>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</si>
  <si>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</si>
  <si>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</si>
  <si>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</si>
  <si>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</si>
  <si>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</si>
  <si>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</si>
  <si>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</si>
  <si>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</si>
  <si>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</si>
  <si>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</si>
  <si>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</si>
  <si>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</si>
  <si>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</si>
  <si>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</si>
  <si>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</si>
  <si>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</si>
  <si>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</si>
  <si>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</si>
  <si>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</si>
  <si>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</si>
  <si>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</si>
  <si>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</si>
  <si>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</si>
  <si>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</si>
  <si>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</si>
  <si>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</si>
  <si>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</si>
  <si>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</si>
  <si>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</si>
  <si>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</si>
  <si>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</si>
  <si>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</si>
  <si>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</si>
  <si>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</si>
  <si>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</si>
  <si>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</si>
  <si>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</si>
  <si>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</si>
  <si>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</si>
  <si>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</si>
  <si>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</si>
  <si>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</si>
  <si>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</si>
  <si>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</si>
  <si>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</si>
  <si>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</si>
  <si>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</si>
  <si>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</si>
  <si>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</si>
  <si>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</si>
  <si>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</si>
  <si>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</si>
  <si>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</si>
  <si>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</si>
  <si>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</si>
  <si>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</si>
  <si>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</si>
  <si>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</si>
  <si>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</si>
  <si>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</si>
  <si>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</si>
  <si>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</si>
  <si>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</si>
  <si>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</si>
  <si>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</si>
  <si>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</si>
  <si>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</si>
  <si>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</si>
  <si>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</si>
  <si>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</si>
  <si>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</si>
  <si>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</si>
  <si>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</si>
  <si>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</si>
  <si>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</si>
  <si>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</si>
  <si>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</si>
  <si>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</si>
  <si>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</si>
  <si>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</si>
  <si>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</si>
  <si>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</si>
  <si>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</si>
  <si>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</si>
  <si>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</si>
  <si>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</si>
  <si>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</si>
  <si>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</si>
  <si>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</si>
  <si>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</si>
  <si>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</si>
  <si>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</si>
  <si>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</si>
  <si>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</si>
  <si>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</si>
  <si>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</si>
  <si>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</si>
  <si>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</si>
  <si>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</si>
  <si>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</si>
  <si>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</si>
  <si>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</si>
  <si>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</si>
  <si>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</si>
  <si>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</si>
  <si>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</si>
  <si>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</si>
  <si>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</si>
  <si>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</si>
  <si>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</si>
  <si>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</si>
  <si>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</si>
  <si>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</si>
  <si>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</si>
  <si>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</si>
  <si>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</si>
  <si>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</si>
  <si>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</si>
  <si>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</si>
  <si>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</si>
  <si>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</si>
  <si>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</si>
  <si>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</si>
  <si>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</si>
  <si>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</si>
  <si>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</si>
  <si>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</si>
  <si>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</si>
  <si>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</si>
  <si>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</si>
  <si>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</si>
  <si>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</si>
  <si>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</si>
  <si>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</si>
  <si>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</si>
  <si>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</si>
  <si>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</si>
  <si>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</si>
  <si>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</si>
  <si>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</si>
  <si>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</si>
  <si>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</si>
  <si>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</si>
  <si>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</si>
  <si>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</si>
  <si>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</si>
  <si>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</si>
  <si>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</si>
  <si>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</si>
  <si>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</si>
  <si>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</si>
  <si>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</si>
  <si>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</si>
  <si>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</si>
  <si>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</si>
  <si>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</si>
  <si>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</si>
  <si>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</si>
  <si>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</si>
  <si>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</si>
  <si>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</si>
  <si>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</si>
  <si>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</si>
  <si>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</si>
  <si>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</si>
  <si>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</si>
  <si>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</si>
  <si>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</si>
  <si>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</si>
  <si>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</si>
  <si>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</si>
  <si>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</si>
  <si>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</si>
  <si>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</si>
  <si>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</si>
  <si>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</si>
  <si>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</si>
  <si>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</si>
  <si>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</si>
  <si>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</si>
  <si>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</si>
  <si>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</si>
  <si>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</si>
  <si>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</si>
  <si>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</si>
  <si>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</si>
  <si>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</si>
  <si>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</si>
  <si>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</si>
  <si>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</si>
  <si>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</si>
  <si>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</si>
  <si>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</si>
  <si>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</si>
  <si>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</si>
  <si>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</si>
  <si>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</si>
  <si>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</si>
  <si>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</si>
  <si>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</si>
  <si>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</si>
  <si>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</si>
  <si>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</si>
  <si>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</si>
  <si>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</si>
  <si>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</si>
  <si>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</si>
  <si>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</si>
  <si>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</si>
  <si>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</si>
  <si>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</si>
  <si>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</si>
  <si>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</si>
  <si>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</si>
  <si>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</si>
  <si>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</si>
  <si>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</si>
  <si>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</si>
  <si>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</si>
  <si>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</si>
  <si>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</si>
  <si>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</si>
  <si>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</si>
  <si>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</si>
  <si>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</si>
  <si>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</si>
  <si>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</si>
  <si>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</si>
  <si>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</si>
  <si>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</si>
  <si>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</si>
  <si>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</si>
  <si>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</si>
  <si>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</si>
  <si>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</si>
  <si>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</si>
  <si>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</si>
  <si>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</si>
  <si>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</si>
  <si>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</si>
  <si>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</si>
  <si>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</si>
  <si>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</si>
  <si>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</si>
  <si>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</si>
  <si>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</si>
  <si>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</si>
  <si>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</si>
  <si>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</si>
  <si>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</si>
  <si>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</si>
  <si>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</si>
  <si>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</si>
  <si>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</si>
  <si>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</si>
  <si>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</si>
  <si>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</si>
  <si>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</si>
  <si>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</si>
  <si>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</si>
  <si>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</si>
  <si>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</si>
  <si>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</si>
  <si>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</si>
  <si>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</si>
  <si>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</si>
  <si>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</si>
  <si>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</si>
  <si>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</si>
  <si>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</si>
  <si>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</si>
  <si>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</si>
  <si>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</si>
  <si>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</si>
  <si>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</si>
  <si>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</si>
  <si>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</si>
  <si>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</si>
  <si>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</si>
  <si>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</si>
  <si>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</si>
  <si>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</si>
  <si>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</si>
  <si>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</si>
  <si>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</si>
  <si>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</si>
  <si>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</si>
  <si>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</si>
  <si>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</si>
  <si>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</si>
  <si>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</si>
  <si>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</si>
  <si>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</si>
  <si>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</si>
  <si>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</si>
  <si>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</si>
  <si>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</si>
  <si>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</si>
  <si>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</si>
  <si>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</si>
  <si>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</si>
  <si>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</si>
  <si>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</si>
  <si>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</si>
  <si>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</si>
  <si>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</si>
  <si>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</si>
  <si>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</si>
  <si>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</si>
  <si>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</si>
  <si>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</si>
  <si>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</si>
  <si>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</si>
  <si>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</si>
  <si>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</si>
  <si>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</si>
  <si>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</si>
  <si>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</si>
  <si>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</si>
  <si>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</si>
  <si>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</si>
  <si>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</si>
  <si>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</si>
  <si>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</si>
  <si>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</si>
  <si>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</si>
  <si>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</si>
  <si>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</si>
  <si>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</si>
  <si>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</si>
  <si>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</si>
  <si>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</si>
  <si>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</si>
  <si>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</si>
  <si>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</si>
  <si>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</si>
  <si>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</si>
  <si>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</si>
  <si>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</si>
  <si>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</si>
  <si>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</si>
  <si>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</si>
  <si>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</si>
  <si>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</si>
  <si>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</si>
  <si>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</si>
  <si>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</si>
  <si>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</si>
  <si>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</si>
  <si>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</si>
  <si>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</si>
  <si>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</si>
  <si>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</si>
  <si>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</si>
  <si>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</si>
  <si>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</si>
  <si>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</si>
  <si>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</si>
  <si>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</si>
  <si>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</si>
  <si>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</si>
  <si>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</si>
  <si>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</si>
  <si>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</si>
  <si>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</si>
  <si>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</si>
  <si>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</si>
  <si>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</si>
  <si>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</si>
  <si>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</si>
  <si>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</si>
  <si>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</si>
  <si>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</si>
  <si>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</si>
  <si>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</si>
  <si>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</si>
  <si>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</si>
  <si>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</si>
  <si>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</si>
  <si>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</si>
  <si>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</si>
  <si>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</si>
  <si>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</si>
  <si>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</si>
  <si>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</si>
  <si>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</si>
  <si>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</si>
  <si>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</si>
  <si>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</si>
  <si>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</si>
  <si>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</si>
  <si>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</si>
  <si>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</si>
  <si>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</si>
  <si>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</si>
  <si>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</si>
  <si>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</si>
  <si>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</si>
  <si>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</si>
  <si>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</si>
  <si>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</si>
  <si>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</si>
  <si>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</si>
  <si>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</si>
  <si>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</si>
  <si>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</si>
  <si>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</si>
  <si>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</si>
  <si>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</si>
  <si>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</si>
  <si>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</si>
  <si>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</si>
  <si>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</si>
  <si>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</si>
  <si>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</si>
  <si>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</si>
  <si>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</si>
  <si>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</si>
  <si>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</si>
  <si>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</si>
  <si>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</si>
  <si>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</si>
  <si>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</si>
  <si>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</si>
  <si>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</si>
  <si>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</si>
  <si>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</si>
  <si>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</si>
  <si>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</si>
  <si>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</si>
  <si>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</si>
  <si>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</si>
  <si>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</si>
  <si>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</si>
  <si>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</si>
  <si>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</si>
  <si>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</si>
  <si>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</si>
  <si>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</si>
  <si>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</si>
  <si>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</si>
  <si>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</si>
  <si>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</si>
  <si>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</si>
  <si>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</si>
  <si>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</si>
  <si>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</si>
  <si>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</si>
  <si>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</si>
  <si>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</si>
  <si>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</si>
  <si>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</si>
  <si>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</si>
  <si>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</si>
  <si>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</si>
  <si>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</si>
  <si>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</si>
  <si>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</si>
  <si>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</si>
  <si>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</si>
  <si>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</si>
  <si>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</si>
  <si>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</si>
  <si>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</si>
  <si>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</si>
  <si>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</si>
  <si>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</si>
  <si>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</si>
  <si>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</si>
  <si>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</si>
  <si>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</si>
  <si>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</si>
  <si>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</si>
  <si>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</si>
  <si>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</si>
  <si>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</si>
  <si>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</si>
  <si>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</si>
  <si>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</si>
  <si>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</si>
  <si>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</si>
  <si>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</si>
  <si>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</si>
  <si>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</si>
  <si>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</si>
  <si>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</si>
  <si>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</si>
  <si>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</si>
  <si>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</si>
  <si>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</si>
  <si>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</si>
  <si>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</si>
  <si>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</si>
  <si>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</si>
  <si>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</si>
  <si>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</si>
  <si>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</si>
  <si>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</si>
  <si>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</si>
  <si>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</si>
  <si>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</si>
  <si>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</si>
  <si>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</si>
  <si>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</si>
  <si>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</si>
  <si>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</si>
  <si>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</si>
  <si>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</si>
  <si>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</si>
  <si>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</si>
  <si>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</si>
  <si>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</si>
  <si>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</si>
  <si>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</si>
  <si>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</si>
  <si>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</si>
  <si>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</si>
  <si>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</si>
  <si>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</si>
  <si>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</si>
  <si>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</si>
  <si>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</si>
  <si>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</si>
  <si>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</si>
  <si>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</si>
  <si>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</si>
  <si>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</si>
  <si>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</si>
  <si>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</si>
  <si>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</si>
  <si>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</si>
  <si>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</si>
  <si>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</si>
  <si>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</si>
  <si>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</si>
  <si>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</si>
  <si>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</si>
  <si>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</si>
  <si>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</si>
  <si>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</si>
  <si>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</si>
  <si>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</si>
  <si>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</si>
  <si>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</si>
  <si>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</si>
  <si>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</si>
  <si>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</si>
  <si>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</si>
  <si>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</si>
  <si>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</si>
  <si>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</si>
  <si>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</si>
  <si>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</si>
  <si>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</si>
  <si>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</si>
  <si>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</si>
  <si>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</si>
  <si>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</si>
  <si>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</si>
  <si>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</si>
  <si>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</si>
  <si>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</si>
  <si>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</si>
  <si>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</si>
  <si>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</si>
  <si>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</si>
  <si>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</si>
  <si>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</si>
  <si>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</si>
  <si>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</si>
  <si>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</si>
  <si>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</si>
  <si>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</si>
  <si>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</si>
  <si>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</si>
  <si>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</si>
  <si>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</si>
  <si>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</si>
  <si>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</si>
  <si>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</si>
  <si>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</si>
  <si>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</si>
  <si>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</si>
  <si>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</si>
  <si>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</si>
  <si>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</si>
  <si>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</si>
  <si>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</si>
  <si>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</si>
  <si>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</si>
  <si>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</si>
  <si>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</si>
  <si>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</si>
  <si>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</si>
  <si>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</si>
  <si>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</si>
  <si>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</si>
  <si>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</si>
  <si>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</si>
  <si>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</si>
  <si>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</si>
  <si>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</si>
  <si>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</si>
  <si>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</si>
  <si>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</si>
  <si>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</si>
  <si>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</si>
  <si>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</si>
  <si>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</si>
  <si>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</si>
  <si>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</si>
  <si>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</si>
  <si>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</si>
  <si>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</si>
  <si>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</si>
  <si>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</si>
  <si>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</si>
  <si>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</si>
  <si>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</si>
  <si>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</si>
  <si>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</si>
  <si>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</si>
  <si>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</si>
  <si>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</si>
  <si>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</si>
  <si>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</si>
  <si>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</si>
  <si>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</si>
  <si>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</si>
  <si>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</si>
  <si>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</si>
  <si>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</si>
  <si>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</si>
  <si>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</si>
  <si>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</si>
  <si>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</si>
  <si>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</si>
  <si>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</si>
  <si>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</si>
  <si>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</si>
  <si>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</si>
  <si>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</si>
  <si>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</si>
  <si>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</si>
  <si>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</si>
  <si>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</si>
  <si>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</si>
  <si>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</si>
  <si>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</si>
  <si>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</si>
  <si>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</si>
  <si>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</si>
  <si>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</si>
  <si>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</si>
  <si>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</si>
  <si>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</si>
  <si>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</si>
  <si>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</si>
  <si>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</si>
  <si>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</si>
  <si>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</si>
  <si>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</si>
  <si>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</si>
  <si>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</si>
  <si>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</si>
  <si>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</si>
  <si>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</si>
  <si>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</si>
  <si>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</si>
  <si>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</si>
  <si>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</si>
  <si>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</si>
  <si>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</si>
  <si>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</si>
  <si>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</si>
  <si>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</si>
  <si>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</si>
  <si>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</si>
  <si>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</si>
  <si>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</si>
  <si>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</si>
  <si>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</si>
  <si>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</si>
  <si>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</si>
  <si>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</si>
  <si>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</si>
  <si>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</si>
  <si>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</si>
  <si>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</si>
  <si>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</si>
  <si>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</si>
  <si>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</si>
  <si>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</si>
  <si>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</si>
  <si>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</si>
  <si>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</si>
  <si>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</si>
  <si>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</si>
  <si>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</si>
  <si>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</si>
  <si>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</si>
  <si>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</si>
  <si>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</si>
  <si>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</si>
  <si>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</si>
  <si>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</si>
  <si>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</si>
  <si>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</si>
  <si>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</si>
  <si>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</si>
  <si>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</si>
  <si>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</si>
  <si>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</si>
  <si>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</si>
  <si>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</si>
  <si>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</si>
  <si>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</si>
  <si>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</si>
  <si>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</si>
  <si>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</si>
  <si>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</si>
  <si>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</si>
  <si>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</si>
  <si>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</si>
  <si>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</si>
  <si>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</si>
  <si>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</si>
  <si>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</si>
  <si>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</si>
  <si>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</si>
  <si>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</si>
  <si>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</si>
  <si>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</si>
  <si>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</si>
  <si>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</si>
  <si>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</si>
  <si>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</si>
  <si>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</si>
  <si>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</si>
  <si>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</si>
  <si>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</si>
  <si>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</si>
  <si>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</si>
  <si>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</si>
  <si>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</si>
  <si>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</si>
  <si>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</si>
  <si>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</si>
  <si>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</si>
  <si>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</si>
  <si>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</si>
  <si>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</si>
  <si>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</si>
  <si>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</si>
  <si>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</si>
  <si>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</si>
  <si>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</si>
  <si>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</si>
  <si>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</si>
  <si>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</si>
  <si>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</si>
  <si>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</si>
  <si>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</si>
  <si>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</si>
  <si>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</si>
  <si>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</si>
  <si>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</si>
  <si>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</si>
  <si>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</si>
  <si>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</si>
  <si>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</si>
  <si>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</si>
  <si>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</si>
  <si>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</si>
  <si>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</si>
  <si>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</si>
  <si>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</si>
  <si>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</si>
  <si>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</si>
  <si>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</si>
  <si>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</si>
  <si>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</si>
  <si>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</si>
  <si>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</si>
  <si>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</si>
  <si>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</si>
  <si>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</si>
  <si>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</si>
  <si>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</si>
  <si>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</si>
  <si>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</si>
  <si>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</si>
  <si>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</si>
  <si>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</si>
  <si>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</si>
  <si>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</si>
  <si>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</si>
  <si>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</si>
  <si>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</si>
  <si>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</si>
  <si>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</si>
  <si>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</si>
  <si>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</si>
  <si>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</si>
  <si>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</si>
  <si>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</si>
  <si>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</si>
  <si>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</si>
  <si>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</si>
  <si>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</si>
  <si>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</si>
  <si>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</si>
  <si>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</si>
  <si>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</si>
  <si>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</si>
  <si>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</si>
  <si>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</si>
  <si>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</si>
  <si>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</si>
  <si>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</si>
  <si>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</si>
  <si>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</si>
  <si>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</si>
  <si>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</si>
  <si>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</si>
  <si>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</si>
  <si>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</si>
  <si>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</si>
  <si>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</si>
  <si>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</si>
  <si>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</si>
  <si>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</si>
  <si>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</si>
  <si>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</si>
  <si>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</si>
  <si>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</si>
  <si>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</si>
  <si>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</si>
  <si>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</si>
  <si>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</si>
  <si>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</si>
  <si>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</si>
  <si>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</si>
  <si>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</si>
  <si>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</si>
  <si>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</si>
  <si>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</si>
  <si>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</si>
  <si>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</si>
  <si>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</si>
  <si>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</si>
  <si>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</si>
  <si>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</si>
  <si>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</si>
  <si>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</si>
  <si>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</si>
  <si>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</si>
  <si>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</si>
  <si>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</si>
  <si>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</si>
  <si>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</si>
  <si>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</si>
  <si>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</si>
  <si>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</si>
  <si>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</si>
  <si>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</si>
  <si>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</si>
  <si>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</si>
  <si>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</si>
  <si>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</si>
  <si>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</si>
  <si>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</si>
  <si>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</si>
  <si>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</si>
  <si>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</si>
  <si>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</si>
  <si>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</si>
  <si>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</si>
  <si>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</si>
  <si>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</si>
  <si>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</si>
  <si>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</si>
  <si>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</si>
  <si>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</si>
  <si>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</si>
  <si>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</si>
  <si>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</si>
  <si>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</si>
  <si>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</si>
  <si>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</si>
  <si>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</si>
  <si>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</si>
  <si>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</si>
  <si>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</si>
  <si>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</si>
  <si>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</si>
  <si>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</si>
  <si>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</si>
  <si>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</si>
  <si>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</si>
  <si>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</si>
  <si>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</si>
  <si>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</si>
  <si>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</si>
  <si>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</si>
  <si>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</si>
  <si>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</si>
  <si>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</si>
  <si>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</si>
  <si>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</si>
  <si>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</si>
  <si>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</si>
  <si>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</si>
  <si>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</si>
  <si>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</si>
  <si>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</si>
  <si>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</si>
  <si>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</si>
  <si>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</si>
  <si>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</si>
  <si>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</si>
  <si>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</si>
  <si>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</si>
  <si>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</si>
  <si>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</si>
  <si>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</si>
  <si>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</si>
  <si>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</si>
  <si>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</si>
  <si>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</si>
  <si>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</si>
  <si>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</si>
  <si>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</si>
  <si>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</si>
  <si>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</si>
  <si>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</si>
  <si>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</si>
  <si>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</si>
  <si>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</si>
  <si>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</si>
  <si>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</si>
  <si>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</si>
  <si>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</si>
  <si>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</si>
  <si>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</si>
  <si>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</si>
  <si>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</si>
  <si>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</si>
  <si>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</si>
  <si>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</si>
  <si>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</si>
  <si>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</si>
  <si>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</si>
  <si>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</si>
  <si>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</si>
  <si>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</si>
  <si>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</si>
  <si>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</si>
  <si>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</si>
  <si>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</si>
  <si>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</si>
  <si>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</si>
  <si>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</si>
  <si>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</si>
  <si>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</si>
  <si>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</si>
  <si>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</si>
  <si>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</si>
  <si>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</si>
  <si>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</si>
  <si>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</si>
  <si>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</si>
  <si>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</si>
  <si>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</si>
  <si>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</si>
  <si>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</si>
  <si>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</si>
  <si>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</si>
  <si>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</si>
  <si>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</si>
  <si>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</si>
  <si>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</si>
  <si>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</si>
  <si>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</si>
  <si>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</si>
  <si>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</si>
  <si>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</si>
  <si>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</si>
  <si>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</si>
  <si>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</si>
  <si>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</si>
  <si>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</si>
  <si>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</si>
  <si>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</si>
  <si>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</si>
  <si>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</si>
  <si>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</si>
  <si>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</si>
  <si>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</si>
  <si>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</si>
  <si>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</si>
  <si>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</si>
  <si>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</si>
  <si>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</si>
  <si>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</si>
  <si>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</si>
  <si>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</si>
  <si>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</si>
  <si>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</si>
  <si>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</si>
  <si>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</si>
  <si>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</si>
  <si>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</si>
  <si>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</si>
  <si>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</si>
  <si>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</si>
  <si>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</si>
  <si>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</si>
  <si>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</si>
  <si>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</si>
  <si>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</si>
  <si>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</si>
  <si>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</si>
  <si>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</si>
  <si>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</si>
  <si>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</si>
  <si>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</si>
  <si>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</si>
  <si>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</si>
  <si>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</si>
  <si>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</si>
  <si>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</si>
  <si>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</si>
  <si>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</si>
  <si>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</si>
  <si>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</si>
  <si>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</si>
  <si>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</si>
  <si>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</si>
  <si>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</si>
  <si>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</si>
  <si>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</si>
  <si>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</si>
  <si>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</si>
  <si>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</si>
  <si>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</si>
  <si>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</si>
  <si>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</si>
  <si>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</si>
  <si>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</si>
  <si>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</si>
  <si>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</si>
  <si>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</si>
  <si>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</si>
  <si>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</si>
  <si>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</si>
  <si>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</si>
  <si>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</si>
  <si>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</si>
  <si>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</si>
  <si>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</si>
  <si>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</si>
  <si>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</si>
  <si>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</si>
  <si>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</si>
  <si>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</si>
  <si>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</si>
  <si>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</si>
  <si>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</si>
  <si>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</si>
  <si>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</si>
  <si>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</si>
  <si>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</si>
  <si>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</si>
  <si>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</si>
  <si>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</si>
  <si>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</si>
  <si>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</si>
  <si>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</si>
  <si>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</si>
  <si>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</si>
  <si>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</si>
  <si>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</si>
  <si>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</si>
  <si>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</si>
  <si>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</si>
  <si>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</si>
  <si>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</si>
  <si>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</si>
  <si>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</si>
  <si>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</si>
  <si>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</si>
  <si>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</si>
  <si>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</si>
  <si>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</si>
  <si>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</si>
  <si>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</si>
  <si>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</si>
  <si>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</si>
  <si>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</si>
  <si>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</si>
  <si>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</si>
  <si>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</si>
  <si>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</si>
  <si>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</si>
  <si>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</si>
  <si>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</si>
  <si>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</si>
  <si>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</si>
  <si>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</si>
  <si>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</si>
  <si>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</si>
  <si>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</si>
  <si>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</si>
  <si>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</si>
  <si>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</si>
  <si>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</si>
  <si>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</si>
  <si>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</si>
  <si>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</si>
  <si>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</si>
  <si>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</si>
  <si>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</si>
  <si>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</si>
  <si>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</si>
  <si>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</si>
  <si>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</si>
  <si>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</si>
  <si>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</si>
  <si>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</si>
  <si>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</si>
  <si>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</si>
  <si>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</si>
  <si>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</si>
  <si>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</si>
  <si>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</si>
  <si>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</si>
  <si>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</si>
  <si>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</si>
  <si>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</si>
  <si>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</si>
  <si>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</si>
  <si>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</si>
  <si>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</si>
  <si>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</si>
  <si>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</si>
  <si>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</si>
  <si>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</si>
  <si>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</si>
  <si>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</si>
  <si>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</si>
  <si>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</si>
  <si>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</si>
  <si>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</si>
  <si>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</si>
  <si>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</si>
  <si>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</si>
  <si>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</si>
  <si>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</si>
  <si>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</si>
  <si>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</si>
  <si>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</si>
  <si>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</si>
  <si>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</si>
  <si>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</si>
  <si>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</si>
  <si>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</si>
  <si>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</si>
  <si>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</si>
  <si>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</si>
  <si>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</si>
  <si>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</si>
  <si>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</si>
  <si>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</si>
  <si>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</si>
  <si>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</si>
  <si>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</si>
  <si>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</si>
  <si>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</si>
  <si>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</si>
  <si>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</si>
  <si>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</si>
  <si>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</si>
  <si>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</si>
  <si>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</si>
  <si>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</si>
  <si>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</si>
  <si>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</si>
  <si>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</si>
  <si>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</si>
  <si>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</si>
  <si>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</si>
  <si>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</si>
  <si>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</si>
  <si>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</si>
  <si>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</si>
  <si>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</si>
  <si>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</si>
  <si>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</si>
  <si>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</si>
  <si>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</si>
  <si>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</si>
  <si>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</si>
  <si>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</si>
  <si>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</si>
  <si>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</si>
  <si>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</si>
  <si>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</si>
  <si>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</si>
  <si>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</si>
  <si>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</si>
  <si>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</si>
  <si>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</si>
  <si>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</si>
  <si>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</si>
  <si>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</si>
  <si>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</si>
  <si>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</si>
  <si>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</si>
  <si>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</si>
  <si>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</si>
  <si>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</si>
  <si>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</si>
  <si>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</si>
  <si>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</si>
  <si>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</si>
  <si>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</si>
  <si>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</si>
  <si>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</si>
  <si>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</si>
  <si>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</si>
  <si>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</si>
  <si>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</si>
  <si>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</si>
  <si>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</si>
  <si>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</si>
  <si>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</si>
  <si>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</si>
  <si>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</si>
  <si>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</si>
  <si>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</si>
  <si>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</si>
  <si>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</si>
  <si>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</si>
  <si>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</si>
  <si>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</si>
  <si>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</si>
  <si>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</si>
  <si>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</si>
  <si>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</si>
  <si>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</si>
  <si>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</si>
  <si>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</si>
  <si>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</si>
  <si>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</si>
  <si>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</si>
  <si>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</si>
  <si>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</si>
  <si>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</si>
  <si>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</si>
  <si>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</si>
  <si>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</si>
  <si>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</si>
  <si>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</si>
  <si>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</si>
  <si>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</si>
  <si>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</si>
  <si>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</si>
  <si>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</si>
  <si>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</si>
  <si>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</si>
  <si>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</si>
  <si>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</si>
  <si>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</si>
  <si>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</si>
  <si>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</si>
  <si>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</si>
  <si>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</si>
  <si>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</si>
  <si>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</si>
  <si>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</si>
  <si>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</si>
  <si>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</si>
  <si>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</si>
  <si>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</si>
  <si>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</si>
  <si>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</si>
  <si>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</si>
  <si>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</si>
  <si>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</si>
  <si>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</si>
  <si>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</si>
  <si>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</si>
  <si>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</si>
  <si>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</si>
  <si>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</si>
  <si>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</si>
  <si>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</si>
  <si>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</si>
  <si>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</si>
  <si>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</si>
  <si>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</si>
  <si>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</si>
  <si>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</si>
  <si>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</si>
  <si>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</si>
  <si>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</si>
  <si>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</si>
  <si>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</si>
  <si>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</si>
  <si>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</si>
  <si>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</si>
  <si>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</si>
  <si>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</si>
  <si>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</si>
  <si>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</si>
  <si>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</si>
  <si>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</si>
  <si>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</si>
  <si>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</si>
  <si>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</si>
  <si>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</si>
  <si>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</si>
  <si>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</si>
  <si>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</si>
  <si>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</si>
  <si>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</si>
  <si>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</si>
  <si>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</si>
  <si>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</si>
  <si>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</si>
  <si>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</si>
  <si>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</si>
  <si>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</si>
  <si>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</si>
  <si>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</si>
  <si>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</si>
  <si>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</si>
  <si>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</si>
  <si>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</si>
  <si>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</si>
  <si>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</si>
  <si>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</si>
  <si>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</si>
  <si>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</si>
  <si>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</si>
  <si>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</si>
  <si>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</si>
  <si>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</si>
  <si>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</si>
  <si>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</si>
  <si>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</si>
  <si>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</si>
  <si>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</si>
  <si>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</si>
  <si>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</si>
  <si>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</si>
  <si>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</si>
  <si>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</si>
  <si>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</si>
  <si>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</si>
  <si>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</si>
  <si>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</si>
  <si>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</si>
  <si>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</si>
  <si>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</si>
  <si>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</si>
  <si>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</si>
  <si>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</si>
  <si>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</si>
  <si>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</si>
  <si>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</si>
  <si>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</si>
  <si>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</si>
  <si>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</si>
  <si>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</si>
  <si>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</si>
  <si>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</si>
  <si>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</si>
  <si>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</si>
  <si>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</si>
  <si>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</si>
  <si>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</si>
  <si>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</si>
  <si>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</si>
  <si>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</si>
  <si>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</si>
  <si>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</si>
  <si>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</si>
  <si>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</si>
  <si>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</si>
  <si>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</si>
  <si>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</si>
  <si>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</si>
  <si>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</si>
  <si>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</si>
  <si>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</si>
  <si>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</si>
  <si>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</si>
  <si>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</si>
  <si>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</si>
  <si>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</si>
  <si>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</si>
  <si>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</si>
  <si>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</si>
  <si>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</si>
  <si>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</si>
  <si>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</si>
  <si>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</si>
  <si>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</si>
  <si>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</si>
  <si>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</si>
  <si>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</si>
  <si>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</si>
  <si>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</si>
  <si>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</si>
  <si>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</si>
  <si>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</si>
  <si>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</si>
  <si>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</si>
  <si>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</si>
  <si>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</si>
  <si>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</si>
  <si>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</si>
  <si>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</si>
  <si>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</si>
  <si>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</si>
  <si>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</si>
  <si>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</si>
  <si>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</si>
  <si>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</si>
  <si>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</si>
  <si>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</si>
  <si>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</si>
  <si>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</si>
  <si>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</si>
  <si>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</si>
  <si>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</si>
  <si>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</si>
  <si>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</si>
  <si>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</si>
  <si>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</si>
  <si>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</si>
  <si>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</si>
  <si>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</si>
  <si>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</si>
  <si>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</si>
  <si>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</si>
  <si>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</si>
  <si>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</si>
  <si>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</si>
  <si>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</si>
  <si>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</si>
  <si>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</si>
  <si>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</si>
  <si>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</si>
  <si>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</si>
  <si>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</si>
  <si>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</si>
  <si>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</si>
  <si>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</si>
  <si>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</si>
  <si>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</si>
  <si>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</si>
  <si>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</si>
  <si>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</si>
  <si>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</si>
  <si>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</si>
  <si>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</si>
  <si>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</si>
  <si>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</si>
  <si>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</si>
  <si>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</si>
  <si>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</si>
  <si>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</si>
  <si>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</si>
  <si>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</si>
  <si>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</si>
  <si>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</si>
  <si>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</si>
  <si>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</si>
  <si>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</si>
  <si>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</si>
  <si>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</si>
  <si>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</si>
  <si>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</si>
  <si>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</si>
  <si>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</si>
  <si>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</si>
  <si>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</si>
  <si>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</si>
  <si>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</si>
  <si>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</si>
  <si>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</si>
  <si>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</si>
  <si>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</si>
  <si>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</si>
  <si>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</si>
  <si>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</si>
  <si>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</si>
  <si>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</si>
  <si>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</si>
  <si>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</si>
  <si>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</si>
  <si>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</si>
  <si>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</si>
  <si>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</si>
  <si>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</si>
  <si>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</si>
  <si>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</si>
  <si>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</si>
  <si>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</si>
  <si>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</si>
  <si>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</si>
  <si>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</si>
  <si>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</si>
  <si>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</si>
  <si>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</si>
  <si>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</si>
  <si>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</si>
  <si>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</si>
  <si>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</si>
  <si>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</si>
  <si>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</si>
  <si>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</si>
  <si>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</si>
  <si>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</si>
  <si>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</si>
  <si>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</si>
  <si>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</si>
  <si>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</si>
  <si>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</si>
  <si>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</si>
  <si>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</si>
  <si>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</si>
  <si>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</si>
  <si>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</si>
  <si>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</si>
  <si>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</si>
  <si>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</si>
  <si>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</si>
  <si>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</si>
  <si>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</si>
  <si>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</si>
  <si>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</si>
  <si>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</si>
  <si>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</si>
  <si>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</si>
  <si>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</si>
  <si>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</si>
  <si>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</si>
  <si>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</si>
  <si>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</si>
  <si>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</si>
  <si>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</si>
  <si>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</si>
  <si>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</si>
  <si>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</si>
  <si>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</si>
  <si>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</si>
  <si>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</si>
  <si>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</si>
  <si>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</si>
  <si>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</si>
  <si>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</si>
  <si>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</si>
  <si>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</si>
  <si>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</si>
  <si>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</si>
  <si>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</si>
  <si>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</si>
  <si>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</si>
  <si>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</si>
  <si>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</si>
  <si>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</si>
  <si>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</si>
  <si>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</si>
  <si>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</si>
  <si>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</si>
  <si>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</si>
  <si>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</si>
  <si>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</si>
  <si>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</si>
  <si>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</si>
  <si>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</si>
  <si>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</si>
  <si>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</si>
  <si>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</si>
  <si>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</si>
  <si>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</si>
  <si>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</si>
  <si>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</si>
  <si>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</si>
  <si>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</si>
  <si>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</si>
  <si>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</si>
  <si>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</si>
  <si>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</si>
  <si>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</si>
  <si>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</si>
  <si>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</si>
  <si>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</si>
  <si>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</si>
  <si>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</si>
  <si>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</si>
  <si>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</si>
  <si>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</si>
  <si>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</si>
  <si>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</si>
  <si>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</si>
  <si>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</si>
  <si>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</si>
  <si>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</si>
  <si>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</si>
  <si>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</si>
  <si>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</si>
  <si>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</si>
  <si>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</si>
  <si>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</si>
  <si>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</si>
  <si>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</si>
  <si>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</si>
  <si>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</si>
  <si>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</si>
  <si>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</si>
  <si>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</si>
  <si>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</si>
  <si>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</si>
  <si>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</si>
  <si>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</si>
  <si>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</si>
  <si>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</si>
  <si>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</si>
  <si>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</si>
  <si>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</si>
  <si>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</si>
  <si>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</si>
  <si>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</si>
  <si>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</si>
  <si>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</si>
  <si>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</si>
  <si>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</si>
  <si>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</si>
  <si>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</si>
  <si>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</si>
  <si>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</si>
  <si>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</si>
  <si>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</si>
  <si>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</si>
  <si>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</si>
  <si>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</si>
  <si>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</si>
  <si>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</si>
  <si>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</si>
  <si>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</si>
  <si>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</si>
  <si>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</si>
  <si>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</si>
  <si>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</si>
  <si>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</si>
  <si>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</si>
  <si>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</si>
  <si>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</si>
  <si>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</si>
  <si>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</si>
  <si>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</si>
  <si>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</si>
  <si>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</si>
  <si>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</si>
  <si>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</si>
  <si>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</si>
  <si>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</si>
  <si>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</si>
  <si>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</si>
  <si>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</si>
  <si>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</si>
  <si>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</si>
  <si>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</si>
  <si>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</si>
  <si>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</si>
  <si>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</si>
  <si>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</si>
  <si>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</si>
  <si>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</si>
  <si>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</si>
  <si>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</si>
  <si>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</si>
  <si>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</si>
  <si>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</si>
  <si>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</si>
  <si>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</si>
  <si>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</si>
  <si>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</si>
  <si>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</si>
  <si>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</si>
  <si>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</si>
  <si>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</si>
  <si>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</si>
  <si>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</si>
  <si>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</si>
  <si>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</si>
  <si>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</si>
  <si>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</si>
  <si>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</si>
  <si>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</si>
  <si>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</si>
  <si>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</si>
  <si>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</si>
  <si>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</si>
  <si>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</si>
  <si>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</si>
  <si>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</si>
  <si>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</si>
  <si>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</si>
  <si>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</si>
  <si>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</si>
  <si>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</si>
  <si>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</si>
  <si>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</si>
  <si>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</si>
  <si>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</si>
  <si>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</si>
  <si>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</si>
  <si>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</si>
  <si>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</si>
  <si>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</si>
  <si>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</si>
  <si>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</si>
  <si>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</si>
  <si>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</si>
  <si>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</si>
  <si>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</si>
  <si>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</si>
  <si>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</si>
  <si>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</si>
  <si>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</si>
  <si>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</si>
  <si>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</si>
  <si>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</si>
  <si>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</si>
  <si>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</si>
  <si>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</si>
  <si>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</si>
  <si>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</si>
  <si>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</si>
  <si>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</si>
  <si>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</si>
  <si>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</si>
  <si>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</si>
  <si>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</si>
  <si>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</si>
  <si>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</si>
  <si>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</si>
  <si>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</si>
  <si>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</si>
  <si>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</si>
  <si>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</si>
  <si>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</si>
  <si>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</si>
  <si>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</si>
  <si>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</si>
  <si>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</si>
  <si>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</si>
  <si>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</si>
  <si>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</si>
  <si>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</si>
  <si>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</si>
  <si>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</si>
  <si>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</si>
  <si>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</si>
  <si>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</si>
  <si>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</si>
  <si>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</si>
  <si>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</si>
  <si>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</si>
  <si>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</si>
  <si>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</si>
  <si>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</si>
  <si>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</si>
  <si>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</si>
  <si>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</si>
  <si>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</si>
  <si>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</si>
  <si>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</si>
  <si>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</si>
  <si>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</si>
  <si>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</si>
  <si>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</si>
  <si>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</si>
  <si>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</si>
  <si>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</si>
  <si>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</si>
  <si>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</si>
  <si>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</si>
  <si>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</si>
  <si>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</si>
  <si>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</si>
  <si>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</si>
  <si>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</si>
  <si>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</si>
  <si>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</si>
  <si>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</si>
  <si>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</si>
  <si>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</si>
  <si>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</si>
  <si>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</si>
  <si>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</si>
  <si>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</si>
  <si>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</si>
  <si>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</si>
  <si>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</si>
  <si>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</si>
  <si>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</si>
  <si>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</si>
  <si>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</si>
  <si>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</si>
  <si>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</si>
  <si>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</si>
  <si>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</si>
  <si>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</si>
  <si>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</si>
  <si>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</si>
  <si>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</si>
  <si>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</si>
  <si>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</si>
  <si>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</si>
  <si>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</si>
  <si>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</si>
  <si>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</si>
  <si>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</si>
  <si>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</si>
  <si>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</si>
  <si>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</si>
  <si>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</si>
  <si>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</si>
  <si>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</si>
  <si>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</si>
  <si>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</si>
  <si>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</si>
  <si>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</si>
  <si>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</si>
  <si>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</si>
  <si>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</si>
  <si>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</si>
  <si>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</si>
  <si>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</si>
  <si>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</si>
  <si>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</si>
  <si>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</si>
  <si>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</si>
  <si>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</si>
  <si>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</si>
  <si>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</si>
  <si>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</si>
  <si>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</si>
  <si>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</si>
  <si>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</si>
  <si>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</si>
  <si>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</si>
  <si>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</si>
  <si>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</si>
  <si>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</si>
  <si>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</si>
  <si>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</si>
  <si>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</si>
  <si>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</si>
  <si>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</si>
  <si>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</si>
  <si>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</si>
  <si>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</si>
  <si>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</si>
  <si>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</si>
  <si>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</si>
  <si>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</si>
  <si>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</si>
  <si>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</si>
  <si>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</si>
  <si>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</si>
  <si>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</si>
  <si>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</si>
  <si>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</si>
  <si>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</si>
  <si>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</si>
  <si>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</si>
  <si>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</si>
  <si>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</si>
  <si>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</si>
  <si>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</si>
  <si>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</si>
  <si>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</si>
  <si>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</si>
  <si>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</si>
  <si>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</si>
  <si>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</si>
  <si>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</si>
  <si>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</si>
  <si>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</si>
  <si>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</si>
  <si>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</si>
  <si>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</si>
  <si>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</si>
  <si>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</si>
  <si>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</si>
  <si>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</si>
  <si>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</si>
  <si>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</si>
  <si>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</si>
  <si>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</si>
  <si>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</si>
  <si>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</si>
  <si>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</si>
  <si>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</si>
  <si>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</si>
  <si>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</si>
  <si>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</si>
  <si>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</si>
  <si>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</si>
  <si>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</si>
  <si>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</si>
  <si>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</si>
  <si>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</si>
  <si>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</si>
  <si>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</si>
  <si>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</si>
  <si>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</si>
  <si>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</si>
  <si>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</si>
  <si>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</si>
  <si>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</si>
  <si>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</si>
  <si>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</si>
  <si>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</si>
  <si>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</si>
  <si>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</si>
  <si>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</si>
  <si>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</si>
  <si>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</si>
  <si>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</si>
  <si>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</si>
  <si>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</si>
  <si>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</si>
  <si>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</si>
  <si>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</si>
  <si>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</si>
  <si>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</si>
  <si>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</si>
  <si>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</si>
  <si>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</si>
  <si>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</si>
  <si>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</si>
  <si>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</si>
  <si>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</si>
  <si>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</si>
  <si>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</si>
  <si>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</si>
  <si>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</si>
  <si>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</si>
  <si>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</si>
  <si>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</si>
  <si>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</si>
  <si>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</si>
  <si>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</si>
  <si>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</si>
  <si>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</si>
  <si>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</si>
  <si>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</si>
  <si>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</si>
  <si>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</si>
  <si>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</si>
  <si>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</si>
  <si>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</si>
  <si>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</si>
  <si>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</si>
  <si>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</si>
  <si>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</si>
  <si>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</si>
  <si>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</si>
  <si>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</si>
  <si>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</si>
  <si>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</si>
  <si>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</si>
  <si>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</si>
  <si>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</si>
  <si>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</si>
  <si>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</si>
  <si>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</si>
  <si>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</si>
  <si>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</si>
  <si>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</si>
  <si>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</si>
  <si>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</si>
  <si>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</si>
  <si>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</si>
  <si>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</si>
  <si>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</si>
  <si>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</si>
  <si>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</si>
  <si>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</si>
  <si>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</si>
  <si>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</si>
  <si>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</si>
  <si>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</si>
  <si>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</si>
  <si>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</si>
  <si>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</si>
  <si>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</si>
  <si>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</si>
  <si>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</si>
  <si>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</si>
  <si>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</si>
  <si>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</si>
  <si>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</si>
  <si>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</si>
  <si>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</si>
  <si>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</si>
  <si>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</si>
  <si>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</si>
  <si>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</si>
  <si>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</si>
  <si>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</si>
  <si>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</si>
  <si>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</si>
  <si>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</si>
  <si>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</si>
  <si>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</si>
  <si>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</si>
  <si>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</si>
  <si>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</si>
  <si>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</si>
  <si>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</si>
  <si>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</si>
  <si>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</si>
  <si>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</si>
  <si>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</si>
  <si>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</si>
  <si>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</si>
  <si>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</si>
  <si>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</si>
  <si>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</si>
  <si>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</si>
  <si>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</si>
  <si>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</si>
  <si>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</si>
  <si>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</si>
  <si>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</si>
  <si>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</si>
  <si>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</si>
  <si>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</si>
  <si>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</si>
  <si>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</si>
  <si>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</si>
  <si>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</si>
  <si>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</si>
  <si>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</si>
  <si>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</si>
  <si>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</si>
  <si>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</si>
  <si>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</si>
  <si>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</si>
  <si>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</si>
  <si>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</si>
  <si>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</si>
  <si>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</si>
  <si>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</si>
  <si>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</si>
  <si>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</si>
  <si>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</si>
  <si>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</si>
  <si>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</si>
  <si>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</si>
  <si>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</si>
  <si>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</si>
  <si>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</si>
  <si>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</si>
  <si>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</si>
  <si>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</si>
  <si>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</si>
  <si>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</si>
  <si>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</si>
  <si>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</si>
  <si>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</si>
  <si>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</si>
  <si>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</si>
  <si>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</si>
  <si>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</si>
  <si>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</si>
  <si>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</si>
  <si>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</si>
  <si>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</si>
  <si>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</si>
  <si>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</si>
  <si>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</si>
  <si>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</si>
  <si>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</si>
  <si>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</si>
  <si>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</si>
  <si>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</si>
  <si>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</si>
  <si>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</si>
  <si>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</si>
  <si>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</si>
  <si>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</si>
  <si>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</si>
  <si>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</si>
  <si>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</si>
  <si>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</si>
  <si>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</si>
  <si>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</si>
  <si>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</si>
  <si>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</si>
  <si>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</si>
  <si>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</si>
  <si>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</si>
  <si>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</si>
  <si>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</si>
  <si>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</si>
  <si>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</si>
  <si>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</si>
  <si>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</si>
  <si>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</si>
  <si>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</si>
  <si>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</si>
  <si>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</si>
  <si>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</si>
  <si>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</si>
  <si>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</si>
  <si>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</si>
  <si>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</si>
  <si>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</si>
  <si>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</si>
  <si>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</si>
  <si>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</si>
  <si>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</si>
  <si>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</si>
  <si>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</si>
  <si>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</si>
  <si>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</si>
  <si>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</si>
  <si>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</si>
  <si>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</si>
  <si>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</si>
  <si>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</si>
  <si>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</si>
  <si>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</si>
  <si>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</si>
  <si>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</si>
  <si>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</si>
  <si>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</si>
  <si>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</si>
  <si>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</si>
  <si>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</si>
  <si>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</si>
  <si>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</si>
  <si>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</si>
  <si>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</si>
  <si>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</si>
  <si>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</si>
  <si>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</si>
  <si>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</si>
  <si>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</si>
  <si>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</si>
  <si>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</si>
  <si>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</si>
  <si>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</si>
  <si>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</si>
  <si>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</si>
  <si>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</si>
  <si>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</si>
  <si>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</si>
  <si>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</si>
  <si>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</si>
  <si>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</si>
  <si>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</si>
  <si>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</si>
  <si>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</si>
  <si>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</si>
  <si>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</si>
  <si>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</si>
  <si>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</si>
  <si>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</si>
  <si>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</si>
  <si>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</si>
  <si>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</si>
  <si>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</si>
  <si>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</si>
  <si>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</si>
  <si>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</si>
  <si>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</si>
  <si>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</si>
  <si>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</si>
  <si>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</si>
  <si>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</si>
  <si>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</si>
  <si>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</si>
  <si>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</si>
  <si>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</si>
  <si>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</si>
  <si>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</si>
  <si>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</si>
  <si>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</si>
  <si>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</si>
  <si>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</si>
  <si>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</si>
  <si>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</si>
  <si>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</si>
  <si>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</si>
  <si>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</si>
  <si>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</si>
  <si>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</si>
  <si>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</si>
  <si>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</si>
  <si>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</si>
  <si>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</si>
  <si>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</si>
  <si>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</si>
  <si>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</si>
  <si>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</si>
  <si>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</si>
  <si>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</si>
  <si>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</si>
  <si>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</si>
  <si>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</si>
  <si>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</si>
  <si>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</si>
  <si>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</si>
  <si>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</si>
  <si>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</si>
  <si>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</si>
  <si>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</si>
  <si>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</si>
  <si>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</si>
  <si>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</si>
  <si>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</si>
  <si>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</si>
  <si>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</si>
  <si>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</si>
  <si>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</si>
  <si>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</si>
  <si>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</si>
  <si>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</si>
  <si>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</si>
  <si>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</si>
  <si>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</si>
  <si>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</si>
  <si>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</si>
  <si>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</si>
  <si>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</si>
  <si>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</si>
  <si>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</si>
  <si>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</si>
  <si>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</si>
  <si>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</si>
  <si>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</si>
  <si>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</si>
  <si>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</si>
  <si>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</si>
  <si>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</si>
  <si>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</si>
  <si>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</si>
  <si>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</si>
  <si>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</si>
  <si>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</si>
  <si>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</si>
  <si>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</si>
  <si>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</si>
  <si>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</si>
  <si>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</si>
  <si>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</si>
  <si>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</si>
  <si>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</si>
  <si>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</si>
  <si>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</si>
  <si>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</si>
  <si>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</si>
  <si>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</si>
  <si>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</si>
  <si>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</si>
  <si>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</si>
  <si>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</si>
  <si>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</si>
  <si>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</si>
  <si>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</si>
  <si>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</si>
  <si>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</si>
  <si>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</si>
  <si>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</si>
  <si>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</si>
  <si>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</si>
  <si>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</si>
  <si>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</si>
  <si>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</si>
  <si>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</si>
  <si>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</si>
  <si>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</si>
  <si>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</si>
  <si>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</si>
  <si>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</si>
  <si>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</si>
  <si>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</si>
  <si>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</si>
  <si>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</si>
  <si>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</si>
  <si>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</si>
  <si>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</si>
  <si>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</si>
  <si>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</si>
  <si>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</si>
  <si>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</si>
  <si>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</si>
  <si>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</si>
  <si>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</si>
  <si>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</si>
  <si>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</si>
  <si>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</si>
  <si>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</si>
  <si>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</si>
  <si>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</si>
  <si>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</si>
  <si>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</si>
  <si>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</si>
  <si>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</si>
  <si>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</si>
  <si>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</si>
  <si>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</si>
  <si>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</si>
  <si>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</si>
  <si>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</si>
  <si>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</si>
  <si>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</si>
  <si>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</si>
  <si>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</si>
  <si>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</si>
  <si>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</si>
  <si>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</si>
  <si>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</si>
  <si>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</si>
  <si>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</si>
  <si>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</si>
  <si>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</si>
  <si>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</si>
  <si>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</si>
  <si>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</si>
  <si>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</si>
  <si>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</si>
  <si>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</si>
  <si>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</si>
  <si>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</si>
  <si>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</si>
  <si>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</si>
  <si>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</si>
  <si>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</si>
  <si>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</si>
  <si>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</si>
  <si>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</si>
  <si>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</si>
  <si>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</si>
  <si>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</si>
  <si>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</si>
  <si>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</si>
  <si>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</si>
  <si>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</si>
  <si>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</si>
  <si>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</si>
  <si>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</si>
  <si>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</si>
  <si>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</si>
  <si>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</si>
  <si>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</si>
  <si>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</si>
  <si>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</si>
  <si>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</si>
  <si>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</si>
  <si>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</si>
  <si>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</si>
  <si>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</si>
  <si>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</si>
  <si>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</si>
  <si>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</si>
  <si>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</si>
  <si>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</si>
  <si>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</si>
  <si>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</si>
  <si>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</si>
  <si>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</si>
  <si>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</si>
  <si>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</si>
  <si>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</si>
  <si>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</si>
  <si>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</si>
  <si>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</si>
  <si>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</si>
  <si>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</si>
  <si>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</si>
  <si>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</si>
  <si>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</si>
  <si>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</si>
  <si>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</si>
  <si>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</si>
  <si>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</si>
  <si>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</si>
  <si>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</si>
  <si>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</si>
  <si>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</si>
  <si>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</si>
  <si>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</si>
  <si>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</si>
  <si>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</si>
  <si>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</si>
  <si>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</si>
  <si>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</si>
  <si>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</si>
  <si>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</si>
  <si>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</si>
  <si>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</si>
  <si>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</si>
  <si>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</si>
  <si>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</si>
  <si>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</si>
  <si>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</si>
  <si>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</si>
  <si>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</si>
  <si>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</si>
  <si>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</si>
  <si>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</si>
  <si>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</si>
  <si>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</si>
  <si>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</si>
  <si>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</si>
  <si>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</si>
  <si>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</si>
  <si>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</si>
  <si>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</si>
  <si>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</si>
  <si>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</si>
  <si>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</si>
  <si>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</si>
  <si>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</si>
  <si>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</si>
  <si>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</si>
  <si>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</si>
  <si>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</si>
  <si>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</si>
  <si>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</si>
  <si>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</si>
  <si>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</si>
  <si>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</si>
  <si>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</si>
  <si>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</si>
  <si>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</si>
  <si>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</si>
  <si>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</si>
  <si>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</si>
  <si>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</si>
  <si>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</si>
  <si>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</si>
  <si>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</si>
  <si>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</si>
  <si>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</si>
  <si>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</si>
  <si>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</si>
  <si>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</si>
  <si>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</si>
  <si>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</si>
  <si>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</si>
  <si>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</si>
  <si>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</si>
  <si>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</si>
  <si>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</si>
  <si>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</si>
  <si>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</si>
  <si>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</si>
  <si>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</si>
  <si>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</si>
  <si>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</si>
  <si>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</si>
  <si>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</si>
  <si>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</si>
  <si>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</si>
  <si>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</si>
  <si>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</si>
  <si>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</si>
  <si>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</si>
  <si>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</si>
  <si>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</si>
  <si>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</si>
  <si>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</si>
  <si>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</si>
  <si>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</si>
  <si>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</si>
  <si>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</si>
  <si>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</si>
  <si>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</si>
  <si>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</si>
  <si>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</si>
  <si>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</si>
  <si>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</si>
  <si>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</si>
  <si>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</si>
  <si>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</si>
  <si>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</si>
  <si>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</si>
  <si>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</si>
  <si>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</si>
  <si>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</si>
  <si>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</si>
  <si>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</si>
  <si>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</si>
  <si>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</si>
  <si>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</si>
  <si>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</si>
  <si>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</si>
  <si>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</si>
  <si>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</si>
  <si>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</si>
  <si>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</si>
  <si>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</si>
  <si>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</si>
  <si>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</si>
  <si>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</si>
  <si>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</si>
  <si>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</si>
  <si>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</si>
  <si>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</si>
  <si>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</si>
  <si>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</si>
  <si>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</si>
  <si>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</si>
  <si>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</si>
  <si>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</si>
  <si>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</si>
  <si>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</si>
  <si>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</si>
  <si>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</si>
  <si>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</si>
  <si>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</si>
  <si>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</si>
  <si>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</si>
  <si>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</si>
  <si>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</si>
  <si>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</si>
  <si>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</si>
  <si>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</si>
  <si>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</si>
  <si>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</si>
  <si>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</si>
  <si>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</si>
  <si>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</si>
  <si>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</si>
  <si>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</si>
  <si>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</si>
  <si>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</si>
  <si>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</si>
  <si>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</si>
  <si>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</si>
  <si>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</si>
  <si>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</si>
  <si>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</si>
  <si>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</si>
  <si>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</si>
  <si>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</si>
  <si>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</si>
  <si>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</si>
  <si>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</si>
  <si>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</si>
  <si>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</si>
  <si>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</si>
  <si>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</si>
  <si>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</si>
  <si>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</si>
  <si>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</si>
  <si>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</si>
  <si>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</si>
  <si>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</si>
  <si>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</si>
  <si>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</si>
  <si>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</si>
  <si>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</si>
  <si>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</si>
  <si>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</si>
  <si>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</si>
  <si>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</si>
  <si>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</si>
  <si>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</si>
  <si>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</si>
  <si>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</si>
  <si>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</si>
  <si>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</si>
  <si>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</si>
  <si>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</si>
  <si>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</si>
  <si>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</si>
  <si>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</si>
  <si>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</si>
  <si>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</si>
  <si>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</si>
  <si>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</si>
  <si>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</si>
  <si>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</si>
  <si>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</si>
  <si>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</si>
  <si>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</si>
  <si>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</si>
  <si>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</si>
  <si>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</si>
  <si>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</si>
  <si>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</si>
  <si>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</si>
  <si>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</si>
  <si>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</si>
  <si>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</si>
  <si>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</si>
  <si>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</si>
  <si>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</si>
  <si>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</si>
  <si>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</si>
  <si>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</si>
  <si>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</si>
  <si>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</si>
  <si>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</si>
  <si>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</si>
  <si>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</si>
  <si>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</si>
  <si>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</si>
  <si>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</si>
  <si>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</si>
  <si>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</si>
  <si>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</si>
  <si>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</si>
  <si>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</si>
  <si>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</si>
  <si>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</si>
  <si>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</si>
  <si>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</si>
  <si>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</si>
  <si>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</si>
  <si>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</si>
  <si>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</si>
  <si>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</si>
  <si>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</si>
  <si>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</si>
  <si>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</si>
  <si>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</si>
  <si>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</si>
  <si>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</si>
  <si>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</si>
  <si>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</si>
  <si>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</si>
  <si>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</si>
  <si>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</si>
  <si>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</si>
  <si>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</si>
  <si>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</si>
  <si>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</si>
  <si>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</si>
  <si>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</si>
  <si>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</si>
  <si>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</si>
  <si>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</si>
  <si>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</si>
  <si>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</si>
  <si>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</si>
  <si>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</si>
  <si>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</si>
  <si>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</si>
  <si>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</si>
  <si>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</si>
  <si>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</si>
  <si>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</si>
  <si>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</si>
  <si>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</si>
  <si>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</si>
  <si>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</si>
  <si>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</si>
  <si>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</si>
  <si>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</si>
  <si>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</si>
  <si>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</si>
  <si>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</si>
  <si>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</si>
  <si>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</si>
  <si>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</si>
  <si>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</si>
  <si>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</si>
  <si>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</si>
  <si>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</si>
  <si>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</si>
  <si>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</si>
  <si>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</si>
  <si>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</si>
  <si>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</si>
  <si>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</si>
  <si>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</si>
  <si>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</si>
  <si>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</si>
  <si>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</si>
  <si>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</si>
  <si>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</si>
  <si>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</si>
  <si>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</si>
  <si>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</si>
  <si>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</si>
  <si>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</si>
  <si>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</si>
  <si>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</si>
  <si>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</si>
  <si>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</si>
  <si>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</si>
  <si>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</si>
  <si>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</si>
  <si>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</si>
  <si>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</si>
  <si>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</si>
  <si>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</si>
  <si>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</si>
  <si>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</si>
  <si>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</si>
  <si>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</si>
  <si>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</si>
  <si>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</si>
  <si>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</si>
  <si>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</si>
  <si>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</si>
  <si>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</si>
  <si>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</si>
  <si>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</si>
  <si>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</si>
  <si>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</si>
  <si>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</si>
  <si>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</si>
  <si>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</si>
  <si>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</si>
  <si>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</si>
  <si>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</si>
  <si>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</si>
  <si>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</si>
  <si>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</si>
  <si>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</si>
  <si>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</si>
  <si>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</si>
  <si>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</si>
  <si>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</si>
  <si>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</si>
  <si>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</si>
  <si>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</si>
  <si>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</si>
  <si>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</si>
  <si>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</si>
  <si>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</si>
  <si>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</si>
  <si>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</si>
  <si>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</si>
  <si>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</si>
  <si>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</si>
  <si>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</si>
  <si>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</si>
  <si>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</si>
  <si>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</si>
  <si>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</si>
  <si>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</si>
  <si>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</si>
  <si>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</si>
  <si>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</si>
  <si>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</si>
  <si>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</si>
  <si>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</si>
  <si>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</si>
  <si>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</si>
  <si>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</si>
  <si>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</si>
  <si>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</si>
  <si>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</si>
  <si>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</si>
  <si>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</si>
  <si>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</si>
  <si>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</si>
  <si>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</si>
  <si>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</si>
  <si>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</si>
  <si>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</si>
  <si>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</si>
  <si>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</si>
  <si>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</si>
  <si>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</si>
  <si>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</si>
  <si>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</si>
  <si>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</si>
  <si>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</si>
  <si>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</si>
  <si>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</si>
  <si>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</si>
  <si>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</si>
  <si>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</si>
  <si>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</si>
  <si>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</si>
  <si>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</si>
  <si>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</si>
  <si>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</si>
  <si>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</si>
  <si>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</si>
  <si>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</si>
  <si>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</si>
  <si>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</si>
  <si>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</si>
  <si>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</si>
  <si>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</si>
  <si>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</si>
  <si>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</si>
  <si>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</si>
  <si>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</si>
  <si>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</si>
  <si>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</si>
  <si>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</si>
  <si>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</si>
  <si>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</si>
  <si>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</si>
  <si>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</si>
  <si>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</si>
  <si>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</si>
  <si>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</si>
  <si>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</si>
  <si>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</si>
  <si>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</si>
  <si>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</si>
  <si>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</si>
  <si>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</si>
  <si>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</si>
  <si>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</si>
  <si>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</si>
  <si>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</si>
  <si>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</si>
  <si>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</si>
  <si>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</si>
  <si>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</si>
  <si>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</si>
  <si>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</si>
  <si>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</si>
  <si>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</si>
  <si>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</si>
  <si>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</si>
  <si>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</si>
  <si>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</si>
  <si>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</si>
  <si>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</si>
  <si>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</si>
  <si>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</si>
  <si>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</si>
  <si>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</si>
  <si>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</si>
  <si>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</si>
  <si>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</si>
  <si>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</si>
  <si>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</si>
  <si>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</si>
  <si>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</si>
  <si>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</si>
  <si>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</si>
  <si>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</si>
  <si>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</si>
  <si>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</si>
  <si>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</si>
  <si>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</si>
  <si>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</si>
  <si>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</si>
  <si>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</si>
  <si>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</si>
  <si>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</si>
  <si>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</si>
  <si>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</si>
  <si>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</si>
  <si>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</si>
  <si>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</si>
  <si>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</si>
  <si>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</si>
  <si>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</si>
  <si>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</si>
  <si>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</si>
  <si>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</si>
  <si>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</si>
  <si>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</si>
  <si>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</si>
  <si>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</si>
  <si>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</si>
  <si>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</si>
  <si>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</si>
  <si>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</si>
  <si>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</si>
  <si>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</si>
  <si>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</si>
  <si>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</si>
  <si>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</si>
  <si>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</si>
  <si>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</si>
  <si>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</si>
  <si>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</si>
  <si>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</si>
  <si>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</si>
  <si>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</si>
  <si>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</si>
  <si>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</si>
  <si>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</si>
  <si>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</si>
  <si>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</si>
  <si>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</si>
  <si>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</si>
  <si>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</si>
  <si>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</si>
  <si>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</si>
  <si>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</si>
  <si>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</si>
  <si>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</si>
  <si>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</si>
  <si>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</si>
  <si>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</si>
  <si>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</si>
  <si>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</si>
  <si>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</si>
  <si>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</si>
  <si>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</si>
  <si>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</si>
  <si>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</si>
  <si>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</si>
  <si>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</si>
  <si>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</si>
  <si>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</si>
  <si>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</si>
  <si>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</si>
  <si>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</si>
  <si>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</si>
  <si>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</si>
  <si>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</si>
  <si>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</si>
  <si>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</si>
  <si>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</si>
  <si>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</si>
  <si>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</si>
  <si>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</si>
  <si>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</si>
  <si>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</si>
  <si>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</si>
  <si>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</si>
  <si>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</si>
  <si>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</si>
  <si>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</si>
  <si>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</si>
  <si>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</si>
  <si>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</si>
  <si>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</si>
  <si>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</si>
  <si>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</si>
  <si>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</si>
  <si>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</si>
  <si>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</si>
  <si>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</si>
  <si>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</si>
  <si>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</si>
  <si>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</si>
  <si>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</si>
  <si>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</si>
  <si>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</si>
  <si>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</si>
  <si>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</si>
  <si>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</si>
  <si>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</si>
  <si>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</si>
  <si>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</si>
  <si>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</si>
  <si>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</si>
  <si>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</si>
  <si>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</si>
  <si>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</si>
  <si>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</si>
  <si>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</si>
  <si>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</si>
  <si>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</si>
  <si>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</si>
  <si>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</si>
  <si>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</si>
  <si>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</si>
  <si>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</si>
  <si>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</si>
  <si>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</si>
  <si>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</si>
  <si>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</si>
  <si>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</si>
  <si>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</si>
  <si>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</si>
  <si>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</si>
  <si>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</si>
  <si>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</si>
  <si>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</si>
  <si>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</si>
  <si>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</si>
  <si>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</si>
  <si>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</si>
  <si>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</si>
  <si>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</si>
  <si>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</si>
  <si>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</si>
  <si>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</si>
  <si>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</si>
  <si>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</si>
  <si>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</si>
  <si>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</si>
  <si>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</si>
  <si>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</si>
  <si>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</si>
  <si>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</si>
  <si>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</si>
  <si>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</si>
  <si>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</si>
  <si>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</si>
  <si>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</si>
  <si>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</si>
  <si>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</si>
  <si>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</si>
  <si>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</si>
  <si>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</si>
  <si>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</si>
  <si>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</si>
  <si>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</si>
  <si>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</si>
  <si>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</si>
  <si>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</si>
  <si>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</si>
  <si>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</si>
  <si>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</si>
  <si>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</si>
  <si>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</si>
  <si>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</si>
  <si>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</si>
  <si>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</si>
  <si>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</si>
  <si>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</si>
  <si>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</si>
  <si>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</si>
  <si>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</si>
  <si>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</si>
  <si>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</si>
  <si>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</si>
  <si>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</si>
  <si>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</si>
  <si>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</si>
  <si>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</si>
  <si>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</si>
  <si>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</si>
  <si>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</si>
  <si>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</si>
  <si>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</si>
  <si>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</si>
  <si>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</si>
  <si>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</si>
  <si>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</si>
  <si>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</si>
  <si>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</si>
  <si>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</si>
  <si>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</si>
  <si>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</si>
  <si>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</si>
  <si>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</si>
  <si>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</si>
  <si>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</si>
  <si>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</si>
  <si>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</si>
  <si>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</si>
  <si>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</si>
  <si>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</si>
  <si>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</si>
  <si>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</si>
  <si>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</si>
  <si>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</si>
  <si>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</si>
  <si>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</si>
  <si>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</si>
  <si>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</si>
  <si>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</si>
  <si>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</si>
  <si>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</si>
  <si>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</si>
  <si>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</si>
  <si>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</si>
  <si>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</si>
  <si>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</si>
  <si>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</si>
  <si>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</si>
  <si>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</si>
  <si>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</si>
  <si>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</si>
  <si>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</si>
  <si>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</si>
  <si>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</si>
  <si>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</si>
  <si>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</si>
  <si>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</si>
  <si>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</si>
  <si>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</si>
  <si>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</si>
  <si>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</si>
  <si>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</si>
  <si>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</si>
  <si>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</si>
  <si>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</si>
  <si>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</si>
  <si>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</si>
  <si>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</si>
  <si>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</si>
  <si>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</si>
  <si>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</si>
  <si>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</si>
  <si>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</si>
  <si>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</si>
  <si>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</si>
  <si>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</si>
  <si>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</si>
  <si>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</si>
  <si>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</si>
  <si>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</si>
  <si>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</si>
  <si>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</si>
  <si>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</si>
  <si>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</si>
  <si>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</si>
  <si>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</si>
  <si>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</si>
  <si>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</si>
  <si>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</si>
  <si>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</si>
  <si>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</si>
  <si>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</si>
  <si>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</si>
  <si>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</si>
  <si>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</si>
  <si>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</si>
  <si>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</si>
  <si>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</si>
  <si>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</si>
  <si>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</si>
  <si>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</si>
  <si>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</si>
  <si>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</si>
  <si>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</si>
  <si>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</si>
  <si>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</si>
  <si>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</si>
  <si>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</si>
  <si>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</si>
  <si>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</si>
  <si>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</si>
  <si>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</si>
  <si>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</si>
  <si>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</si>
  <si>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</si>
  <si>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</si>
  <si>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</si>
  <si>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</si>
  <si>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</si>
  <si>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</si>
  <si>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</si>
  <si>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</si>
  <si>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</si>
  <si>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</si>
  <si>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</si>
  <si>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</si>
  <si>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</si>
  <si>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</si>
  <si>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</si>
  <si>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</si>
  <si>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</si>
  <si>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</si>
  <si>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</si>
  <si>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</si>
  <si>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</si>
  <si>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</si>
  <si>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</si>
  <si>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</si>
  <si>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</si>
  <si>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</si>
  <si>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</si>
  <si>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</si>
  <si>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</si>
  <si>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</si>
  <si>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</si>
  <si>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</si>
  <si>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</si>
  <si>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</si>
  <si>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</si>
  <si>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</si>
  <si>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</si>
  <si>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</si>
  <si>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</si>
  <si>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</si>
  <si>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</si>
  <si>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</si>
  <si>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</si>
  <si>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</si>
  <si>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</si>
  <si>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</si>
  <si>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</si>
  <si>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</si>
  <si>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</si>
  <si>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</si>
  <si>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</si>
  <si>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</si>
  <si>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</si>
  <si>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</si>
  <si>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</si>
  <si>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</si>
  <si>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</si>
  <si>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</si>
  <si>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</si>
  <si>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</si>
  <si>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</si>
  <si>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</si>
  <si>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</si>
  <si>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</si>
  <si>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</si>
  <si>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</si>
  <si>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</si>
  <si>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</si>
  <si>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</si>
  <si>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</si>
  <si>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</si>
  <si>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</si>
  <si>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</si>
  <si>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</si>
  <si>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</si>
  <si>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</si>
  <si>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</si>
  <si>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</si>
  <si>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</si>
  <si>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</si>
  <si>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</si>
  <si>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</si>
  <si>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</si>
  <si>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</si>
  <si>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</si>
  <si>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</si>
  <si>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</si>
  <si>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</si>
  <si>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</si>
  <si>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</si>
  <si>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</si>
  <si>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</si>
  <si>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</si>
  <si>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</si>
  <si>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</si>
  <si>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</si>
  <si>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</si>
  <si>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</si>
  <si>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</si>
  <si>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</si>
  <si>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</si>
  <si>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</si>
  <si>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</si>
  <si>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</si>
  <si>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</si>
  <si>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</si>
  <si>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</si>
  <si>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</si>
  <si>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</si>
  <si>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</si>
  <si>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</si>
  <si>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</si>
  <si>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</si>
  <si>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</si>
  <si>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</si>
  <si>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</si>
  <si>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</si>
  <si>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</si>
  <si>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</si>
  <si>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</si>
  <si>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</si>
  <si>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</si>
  <si>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</si>
  <si>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</si>
  <si>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</si>
  <si>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</si>
  <si>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</si>
  <si>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</si>
  <si>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</si>
  <si>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</si>
  <si>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</si>
  <si>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</si>
  <si>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</si>
  <si>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</si>
  <si>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</si>
  <si>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</si>
  <si>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</si>
  <si>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</si>
  <si>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</si>
  <si>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</si>
  <si>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</si>
  <si>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</si>
  <si>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</si>
  <si>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</si>
  <si>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</si>
  <si>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</si>
  <si>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</si>
  <si>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</si>
  <si>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</si>
  <si>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</si>
  <si>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</si>
  <si>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</si>
  <si>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</si>
  <si>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</si>
  <si>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</si>
  <si>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</si>
  <si>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</si>
  <si>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</si>
  <si>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</si>
  <si>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</si>
  <si>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</si>
  <si>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</si>
  <si>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</si>
  <si>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</si>
  <si>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</si>
  <si>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</si>
  <si>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</si>
  <si>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</si>
  <si>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</si>
  <si>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</si>
  <si>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</si>
  <si>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</si>
  <si>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</si>
  <si>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</si>
  <si>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</si>
  <si>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</si>
  <si>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</si>
  <si>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</si>
  <si>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</si>
  <si>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</si>
  <si>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</si>
  <si>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</si>
  <si>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</si>
  <si>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</si>
  <si>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</si>
  <si>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</si>
  <si>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</si>
  <si>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</si>
  <si>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</si>
  <si>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</si>
  <si>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</si>
  <si>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</si>
  <si>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</si>
  <si>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</si>
  <si>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</si>
  <si>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</si>
  <si>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</si>
  <si>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</si>
  <si>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</si>
  <si>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</si>
  <si>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</si>
  <si>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</si>
  <si>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</si>
  <si>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</si>
  <si>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</si>
  <si>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</si>
  <si>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</si>
  <si>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</si>
  <si>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</si>
  <si>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</si>
  <si>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</si>
  <si>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</si>
  <si>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</si>
  <si>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</si>
  <si>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</si>
  <si>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</si>
  <si>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</si>
  <si>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</si>
  <si>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</si>
  <si>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</si>
  <si>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</si>
  <si>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</si>
  <si>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</si>
  <si>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</si>
  <si>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</si>
  <si>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</si>
  <si>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</si>
  <si>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</si>
  <si>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</si>
  <si>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</si>
  <si>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</si>
  <si>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</si>
  <si>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</si>
  <si>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</si>
  <si>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</si>
  <si>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</si>
  <si>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</si>
  <si>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</si>
  <si>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</si>
  <si>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</si>
  <si>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</si>
  <si>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</si>
  <si>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</si>
  <si>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</si>
  <si>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</si>
  <si>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</si>
  <si>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</si>
  <si>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</si>
  <si>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</si>
  <si>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</si>
  <si>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</si>
  <si>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</si>
  <si>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</si>
  <si>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</si>
  <si>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</si>
  <si>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</si>
  <si>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</si>
  <si>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</si>
  <si>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</si>
  <si>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</si>
  <si>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</si>
  <si>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</si>
  <si>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</si>
  <si>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</si>
  <si>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</si>
  <si>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</si>
  <si>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</si>
  <si>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</si>
  <si>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</si>
  <si>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</si>
  <si>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</si>
  <si>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</si>
  <si>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</si>
  <si>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</si>
  <si>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</si>
  <si>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</si>
  <si>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</si>
  <si>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</si>
  <si>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</si>
  <si>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</si>
  <si>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</si>
  <si>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</si>
  <si>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</si>
  <si>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</si>
  <si>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</si>
  <si>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</si>
  <si>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</si>
  <si>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</si>
  <si>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</si>
  <si>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</si>
  <si>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</si>
  <si>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</si>
  <si>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</si>
  <si>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</si>
  <si>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</si>
  <si>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</si>
  <si>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</si>
  <si>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</si>
  <si>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</si>
  <si>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</si>
  <si>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</si>
  <si>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</si>
  <si>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</si>
  <si>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</si>
  <si>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</si>
  <si>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</si>
  <si>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</si>
  <si>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</si>
  <si>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</si>
  <si>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</si>
  <si>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</si>
  <si>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</si>
  <si>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</si>
  <si>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</si>
  <si>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</si>
  <si>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</si>
  <si>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</si>
  <si>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</si>
  <si>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</si>
  <si>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</si>
  <si>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</si>
  <si>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</si>
  <si>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</si>
  <si>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</si>
  <si>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</si>
  <si>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</si>
  <si>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</si>
  <si>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</si>
  <si>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</si>
  <si>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</si>
  <si>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</si>
  <si>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</si>
  <si>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</si>
  <si>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</si>
  <si>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</si>
  <si>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</si>
  <si>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</si>
  <si>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</si>
  <si>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</si>
  <si>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</si>
  <si>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</si>
  <si>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</si>
  <si>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</si>
  <si>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</si>
  <si>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</si>
  <si>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</si>
  <si>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</si>
  <si>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</si>
  <si>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</si>
  <si>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</si>
  <si>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</si>
  <si>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</si>
  <si>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</si>
  <si>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</si>
  <si>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</si>
  <si>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</si>
  <si>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</si>
  <si>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</si>
  <si>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</si>
  <si>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</si>
  <si>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</si>
  <si>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</si>
  <si>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</si>
  <si>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</si>
  <si>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</si>
  <si>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</si>
  <si>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</si>
  <si>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</si>
  <si>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</si>
  <si>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</si>
  <si>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</si>
  <si>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</si>
  <si>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</si>
  <si>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</si>
  <si>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</si>
  <si>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</si>
  <si>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</si>
  <si>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</si>
  <si>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</si>
  <si>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</si>
  <si>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</si>
  <si>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</si>
  <si>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</si>
  <si>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</si>
  <si>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</si>
  <si>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</si>
  <si>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</si>
  <si>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</si>
  <si>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</si>
  <si>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</si>
  <si>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</si>
  <si>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</si>
  <si>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</si>
  <si>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</si>
  <si>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</si>
  <si>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</si>
  <si>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</si>
  <si>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</si>
  <si>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</si>
  <si>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</si>
  <si>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</si>
  <si>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</si>
  <si>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</si>
  <si>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</si>
  <si>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</si>
  <si>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</si>
  <si>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</si>
  <si>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</si>
  <si>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</si>
  <si>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</si>
  <si>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</si>
  <si>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</si>
  <si>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</si>
  <si>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</si>
  <si>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</si>
  <si>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</si>
  <si>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</si>
  <si>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</si>
  <si>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</si>
  <si>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</si>
  <si>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</si>
  <si>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</si>
  <si>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</si>
  <si>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</si>
  <si>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</si>
  <si>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</si>
  <si>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</si>
  <si>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</si>
  <si>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</si>
  <si>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</si>
  <si>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</si>
  <si>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</si>
  <si>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</si>
  <si>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</si>
  <si>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</si>
  <si>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</si>
  <si>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</si>
  <si>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</si>
  <si>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</si>
  <si>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</si>
  <si>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</si>
  <si>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</si>
  <si>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</si>
  <si>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</si>
  <si>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</si>
  <si>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</si>
  <si>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</si>
  <si>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</si>
  <si>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</si>
  <si>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</si>
  <si>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</si>
  <si>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</si>
  <si>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</si>
  <si>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</si>
  <si>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</si>
  <si>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</si>
  <si>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</si>
  <si>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</si>
  <si>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</si>
  <si>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</si>
  <si>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</si>
  <si>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</si>
  <si>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</si>
  <si>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</si>
  <si>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</si>
  <si>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</si>
  <si>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</si>
  <si>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</si>
  <si>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</si>
  <si>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</si>
  <si>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</si>
  <si>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</si>
  <si>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</si>
  <si>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</si>
  <si>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</si>
  <si>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</si>
  <si>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</si>
  <si>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</si>
  <si>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</si>
  <si>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</si>
  <si>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</si>
  <si>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</si>
  <si>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</si>
  <si>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</si>
  <si>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</si>
  <si>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</si>
  <si>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</si>
  <si>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</si>
  <si>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</si>
  <si>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</si>
  <si>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</si>
  <si>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</si>
  <si>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</si>
  <si>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</si>
  <si>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</si>
  <si>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</si>
  <si>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</si>
  <si>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</si>
  <si>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</si>
  <si>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</si>
  <si>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</si>
  <si>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</si>
  <si>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</si>
  <si>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</si>
  <si>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</si>
  <si>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</si>
  <si>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</si>
  <si>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</si>
  <si>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</si>
  <si>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</si>
  <si>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</si>
  <si>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</si>
  <si>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</si>
  <si>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</si>
  <si>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</si>
  <si>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</si>
  <si>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</si>
  <si>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</si>
  <si>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</si>
  <si>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</si>
  <si>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</si>
  <si>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</si>
  <si>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</si>
  <si>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</si>
  <si>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</si>
  <si>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</si>
  <si>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</si>
  <si>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</si>
  <si>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</si>
  <si>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</si>
  <si>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</si>
  <si>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</si>
  <si>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</si>
  <si>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</si>
  <si>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</si>
  <si>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</si>
  <si>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</si>
  <si>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</si>
  <si>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</si>
  <si>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</si>
  <si>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</si>
  <si>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</si>
  <si>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</si>
  <si>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</si>
  <si>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</si>
  <si>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</si>
  <si>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</si>
  <si>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</si>
  <si>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</si>
  <si>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</si>
  <si>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</si>
  <si>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</si>
  <si>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</si>
  <si>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</si>
  <si>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</si>
  <si>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</si>
  <si>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</si>
  <si>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</si>
  <si>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</si>
  <si>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</si>
  <si>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</si>
  <si>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</si>
  <si>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</si>
  <si>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</si>
  <si>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</si>
  <si>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</si>
  <si>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</si>
  <si>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</si>
  <si>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</si>
  <si>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</si>
  <si>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</si>
  <si>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</si>
  <si>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</si>
  <si>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</si>
  <si>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</si>
  <si>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</si>
  <si>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</si>
  <si>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</si>
  <si>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</si>
  <si>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</si>
  <si>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</si>
  <si>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</si>
  <si>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</si>
  <si>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</si>
  <si>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</si>
  <si>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</si>
  <si>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</si>
  <si>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</si>
  <si>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</si>
  <si>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</si>
  <si>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</si>
  <si>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</si>
  <si>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</si>
  <si>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</si>
  <si>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</si>
  <si>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</si>
  <si>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</si>
  <si>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</si>
  <si>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</si>
  <si>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</si>
  <si>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</si>
  <si>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</si>
  <si>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</si>
  <si>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</si>
  <si>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</si>
  <si>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</si>
  <si>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</si>
  <si>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</si>
  <si>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</si>
  <si>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</si>
  <si>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</si>
  <si>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</si>
  <si>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</si>
  <si>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</si>
  <si>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</si>
  <si>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</si>
  <si>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</si>
  <si>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</si>
  <si>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</si>
  <si>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</si>
  <si>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</si>
  <si>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</si>
  <si>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</si>
  <si>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</si>
  <si>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</si>
  <si>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</si>
  <si>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</si>
  <si>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</si>
  <si>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</si>
  <si>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</si>
  <si>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</si>
  <si>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</si>
  <si>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</si>
  <si>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</si>
  <si>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</si>
  <si>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</si>
  <si>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</si>
  <si>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</si>
  <si>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</si>
  <si>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</si>
  <si>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</si>
  <si>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</si>
  <si>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</si>
  <si>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</si>
  <si>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</si>
  <si>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</si>
  <si>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</si>
  <si>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</si>
  <si>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</si>
  <si>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</si>
  <si>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</si>
  <si>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</si>
  <si>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</si>
  <si>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</si>
  <si>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</si>
  <si>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</si>
  <si>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</si>
  <si>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</si>
  <si>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</si>
  <si>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</si>
  <si>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</si>
  <si>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</si>
  <si>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</si>
  <si>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</si>
  <si>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</si>
  <si>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</si>
  <si>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</si>
  <si>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</si>
  <si>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</si>
  <si>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</si>
  <si>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</si>
  <si>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</si>
  <si>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</si>
  <si>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</si>
  <si>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</si>
  <si>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</si>
  <si>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</si>
  <si>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</si>
  <si>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</si>
  <si>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</si>
  <si>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</si>
  <si>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</si>
  <si>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</si>
  <si>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</si>
  <si>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</si>
  <si>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</si>
  <si>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</si>
  <si>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</si>
  <si>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</si>
  <si>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</si>
  <si>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</si>
  <si>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</si>
  <si>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</si>
  <si>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</si>
  <si>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</si>
  <si>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</si>
  <si>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</si>
  <si>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</si>
  <si>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</si>
  <si>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</si>
  <si>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</si>
  <si>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</si>
  <si>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</si>
  <si>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</si>
  <si>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</si>
  <si>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</si>
  <si>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</si>
  <si>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</si>
  <si>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</si>
  <si>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</si>
  <si>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</si>
  <si>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</si>
  <si>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</si>
  <si>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</si>
  <si>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</si>
  <si>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</si>
  <si>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</si>
  <si>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</si>
  <si>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</si>
  <si>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</si>
  <si>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</si>
  <si>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</si>
  <si>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</si>
  <si>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</si>
  <si>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</si>
  <si>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</si>
  <si>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</si>
  <si>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</si>
  <si>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</si>
  <si>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</si>
  <si>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</si>
  <si>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</si>
  <si>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</si>
  <si>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</si>
  <si>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</si>
  <si>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</si>
  <si>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</si>
  <si>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</si>
  <si>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</si>
  <si>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</si>
  <si>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</si>
  <si>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</si>
  <si>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</si>
  <si>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</si>
  <si>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</si>
  <si>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</si>
  <si>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</si>
  <si>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</si>
  <si>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</si>
  <si>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</si>
  <si>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</si>
  <si>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</si>
  <si>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</si>
  <si>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</si>
  <si>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</si>
  <si>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</si>
  <si>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</si>
  <si>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</si>
  <si>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</si>
  <si>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</si>
  <si>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</si>
  <si>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</si>
  <si>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</si>
  <si>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</si>
  <si>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</si>
  <si>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</si>
  <si>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</si>
  <si>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</si>
  <si>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</si>
  <si>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</si>
  <si>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</si>
  <si>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</si>
  <si>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</si>
  <si>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</si>
  <si>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</si>
  <si>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</si>
  <si>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</si>
  <si>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</si>
  <si>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</si>
  <si>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</si>
  <si>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</si>
  <si>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</si>
  <si>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</si>
  <si>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</si>
  <si>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</si>
  <si>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</si>
  <si>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</si>
  <si>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</si>
  <si>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</si>
  <si>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</si>
  <si>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</si>
  <si>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</si>
  <si>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</si>
  <si>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</si>
  <si>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</si>
  <si>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</si>
  <si>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</si>
  <si>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</si>
  <si>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</si>
  <si>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</si>
  <si>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</si>
  <si>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</si>
  <si>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</si>
  <si>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</si>
  <si>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</si>
  <si>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</si>
  <si>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</si>
  <si>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</si>
  <si>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</si>
  <si>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</si>
  <si>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</si>
  <si>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</si>
  <si>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</si>
  <si>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</si>
  <si>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</si>
  <si>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</si>
  <si>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</si>
  <si>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</si>
  <si>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</si>
  <si>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</si>
  <si>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</si>
  <si>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</si>
  <si>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</si>
  <si>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</si>
  <si>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</si>
  <si>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</si>
  <si>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</si>
  <si>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</si>
  <si>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</si>
  <si>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</si>
  <si>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</si>
  <si>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</si>
  <si>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</si>
  <si>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</si>
  <si>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</si>
  <si>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</si>
  <si>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</si>
  <si>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</si>
  <si>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</si>
  <si>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</si>
  <si>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</si>
  <si>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</si>
  <si>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</si>
  <si>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</si>
  <si>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</si>
  <si>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</si>
  <si>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</si>
  <si>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</si>
  <si>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</si>
  <si>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</si>
  <si>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</si>
  <si>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</si>
  <si>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</si>
  <si>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</si>
  <si>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</si>
  <si>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</si>
  <si>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</si>
  <si>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</si>
  <si>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</si>
  <si>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</si>
  <si>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</si>
  <si>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</si>
  <si>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</si>
  <si>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</si>
  <si>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</si>
  <si>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</si>
  <si>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</si>
  <si>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</si>
  <si>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</si>
  <si>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</si>
  <si>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</si>
  <si>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</si>
  <si>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</si>
  <si>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</si>
  <si>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</si>
  <si>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</si>
  <si>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</si>
  <si>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</si>
  <si>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</si>
  <si>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</si>
  <si>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</si>
  <si>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</si>
  <si>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</si>
  <si>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</si>
  <si>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</si>
  <si>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</si>
  <si>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</si>
  <si>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</si>
  <si>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</si>
  <si>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</si>
  <si>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</si>
  <si>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</si>
  <si>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</si>
  <si>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</si>
  <si>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</si>
  <si>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</si>
  <si>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</si>
  <si>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</si>
  <si>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</si>
  <si>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</si>
  <si>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</si>
  <si>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</si>
  <si>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</si>
  <si>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</si>
  <si>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</si>
  <si>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</si>
  <si>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</si>
  <si>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</si>
  <si>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</si>
  <si>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</si>
  <si>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</si>
  <si>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</si>
  <si>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</si>
  <si>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</si>
  <si>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</si>
  <si>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</si>
  <si>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</si>
  <si>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</si>
  <si>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</si>
  <si>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</si>
  <si>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</si>
  <si>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</si>
  <si>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</si>
  <si>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</si>
  <si>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</si>
  <si>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</si>
  <si>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</si>
  <si>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</si>
  <si>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</si>
  <si>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</si>
  <si>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</si>
  <si>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</si>
  <si>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</si>
  <si>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</si>
  <si>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</si>
  <si>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</si>
  <si>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</si>
  <si>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</si>
  <si>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</si>
  <si>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</si>
  <si>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</si>
  <si>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</si>
  <si>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</si>
  <si>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</si>
  <si>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</si>
  <si>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</si>
  <si>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</si>
  <si>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</si>
  <si>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</si>
  <si>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</si>
  <si>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</si>
  <si>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</si>
  <si>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</si>
  <si>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</si>
  <si>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</si>
  <si>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</si>
  <si>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</si>
  <si>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</si>
  <si>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</si>
  <si>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</si>
  <si>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</si>
  <si>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</si>
  <si>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</si>
  <si>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</si>
  <si>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</si>
  <si>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</si>
  <si>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</si>
  <si>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</si>
  <si>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</si>
  <si>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</si>
  <si>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</si>
  <si>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</si>
  <si>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</si>
  <si>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</si>
  <si>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</si>
  <si>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</si>
  <si>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</si>
  <si>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</si>
  <si>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</si>
  <si>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</si>
  <si>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</si>
  <si>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</si>
  <si>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</si>
  <si>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</si>
  <si>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</si>
  <si>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</si>
  <si>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</si>
  <si>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</si>
  <si>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</si>
  <si>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</si>
  <si>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</si>
  <si>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</si>
  <si>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</si>
  <si>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</si>
  <si>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</si>
  <si>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</si>
  <si>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</si>
  <si>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</si>
  <si>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</si>
  <si>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</si>
  <si>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</si>
  <si>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</si>
  <si>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</si>
  <si>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</si>
  <si>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</si>
  <si>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</si>
  <si>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</si>
  <si>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</si>
  <si>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</si>
  <si>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</si>
  <si>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</si>
  <si>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</si>
  <si>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</si>
  <si>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</si>
  <si>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</si>
  <si>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</si>
  <si>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</si>
  <si>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</si>
  <si>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</si>
  <si>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</si>
  <si>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</si>
  <si>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</si>
  <si>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</si>
  <si>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</si>
  <si>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</si>
  <si>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</si>
  <si>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</si>
  <si>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</si>
  <si>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</si>
  <si>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</si>
  <si>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</si>
  <si>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</si>
  <si>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</si>
  <si>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</si>
  <si>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</si>
  <si>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</si>
  <si>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</si>
  <si>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</si>
  <si>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</si>
  <si>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</si>
  <si>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</si>
  <si>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</si>
  <si>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</si>
  <si>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</si>
  <si>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</si>
  <si>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</si>
  <si>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</si>
  <si>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</si>
  <si>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</si>
  <si>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</si>
  <si>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</si>
  <si>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</si>
  <si>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</si>
  <si>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</si>
  <si>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</si>
  <si>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</si>
  <si>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</si>
  <si>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</si>
  <si>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</si>
  <si>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</si>
  <si>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</si>
  <si>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</si>
  <si>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</si>
  <si>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</si>
  <si>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</si>
  <si>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</si>
  <si>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</si>
  <si>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</si>
  <si>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</si>
  <si>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</si>
  <si>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</si>
  <si>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</si>
  <si>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</si>
  <si>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</si>
  <si>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</si>
  <si>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</si>
  <si>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</si>
  <si>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</si>
  <si>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</si>
  <si>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</si>
  <si>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</si>
  <si>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</si>
  <si>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</si>
  <si>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</si>
  <si>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</si>
  <si>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</si>
  <si>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</si>
  <si>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</si>
  <si>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</si>
  <si>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</si>
  <si>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</si>
  <si>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</si>
  <si>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</si>
  <si>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</si>
  <si>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</si>
  <si>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</si>
  <si>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</si>
  <si>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</si>
  <si>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</si>
  <si>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</si>
  <si>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</si>
  <si>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</si>
  <si>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</si>
  <si>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</si>
  <si>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</si>
  <si>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</si>
  <si>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</si>
  <si>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</si>
  <si>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</si>
  <si>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</si>
  <si>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</si>
  <si>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</si>
  <si>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</si>
  <si>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</si>
  <si>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</si>
  <si>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</si>
  <si>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</si>
  <si>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</si>
  <si>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</si>
  <si>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</si>
  <si>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</si>
  <si>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</si>
  <si>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</si>
  <si>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</si>
  <si>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</si>
  <si>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</si>
  <si>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</si>
  <si>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</si>
  <si>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</si>
  <si>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</si>
  <si>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</si>
  <si>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</si>
  <si>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</si>
  <si>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</si>
  <si>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</si>
  <si>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</si>
  <si>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</si>
  <si>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</si>
  <si>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</si>
  <si>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</si>
  <si>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</si>
  <si>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</si>
  <si>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</si>
  <si>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</si>
  <si>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</si>
  <si>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</si>
  <si>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</si>
  <si>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</si>
  <si>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</si>
  <si>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</si>
  <si>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</si>
  <si>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</si>
  <si>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</si>
  <si>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</si>
  <si>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</si>
  <si>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</si>
  <si>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</si>
  <si>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</si>
  <si>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</si>
  <si>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</si>
  <si>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</si>
  <si>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</si>
  <si>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</si>
  <si>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</si>
  <si>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</si>
  <si>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</si>
  <si>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</si>
  <si>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</si>
  <si>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</si>
  <si>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</si>
  <si>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</si>
  <si>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</si>
  <si>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</si>
  <si>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</si>
  <si>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</si>
  <si>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</si>
  <si>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</si>
  <si>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</si>
  <si>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</si>
  <si>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</si>
  <si>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</si>
  <si>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</si>
  <si>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</si>
  <si>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</si>
  <si>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</si>
  <si>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</si>
  <si>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</si>
  <si>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</si>
  <si>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</si>
  <si>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</si>
  <si>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</si>
  <si>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</si>
  <si>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</si>
  <si>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</si>
  <si>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</si>
  <si>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</si>
  <si>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</si>
  <si>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</si>
  <si>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</si>
  <si>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</si>
  <si>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</si>
  <si>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</si>
  <si>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</si>
  <si>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</si>
  <si>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</si>
  <si>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</si>
  <si>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</si>
  <si>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</si>
  <si>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</si>
  <si>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</si>
  <si>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</si>
  <si>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</si>
  <si>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</si>
  <si>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</si>
  <si>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</si>
  <si>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</si>
  <si>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</si>
  <si>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</si>
  <si>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</si>
  <si>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</si>
  <si>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</si>
  <si>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</si>
  <si>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</si>
  <si>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</si>
  <si>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</si>
  <si>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</si>
  <si>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</si>
  <si>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</si>
  <si>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</si>
  <si>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</si>
  <si>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</si>
  <si>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</si>
  <si>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</si>
  <si>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</si>
  <si>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</si>
  <si>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</si>
  <si>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</si>
  <si>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</si>
  <si>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</si>
  <si>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</si>
  <si>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</si>
  <si>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</si>
  <si>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</si>
  <si>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</si>
  <si>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</si>
  <si>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</si>
  <si>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</si>
  <si>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</si>
  <si>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</si>
  <si>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</si>
  <si>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</si>
  <si>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</si>
  <si>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</si>
  <si>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</si>
  <si>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</si>
  <si>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</si>
  <si>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</si>
  <si>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</si>
  <si>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</si>
  <si>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</si>
  <si>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</si>
  <si>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</si>
  <si>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</si>
  <si>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</si>
  <si>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</si>
  <si>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</si>
  <si>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</si>
  <si>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</si>
  <si>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</si>
  <si>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</si>
  <si>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</si>
  <si>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</si>
  <si>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</si>
  <si>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</si>
  <si>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</si>
  <si>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</si>
  <si>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</si>
  <si>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</si>
  <si>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</si>
  <si>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</si>
  <si>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</si>
  <si>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</si>
  <si>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</si>
  <si>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</si>
  <si>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</si>
  <si>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</si>
  <si>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</si>
  <si>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</si>
  <si>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</si>
  <si>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</si>
  <si>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</si>
  <si>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</si>
  <si>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</si>
  <si>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</si>
  <si>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</si>
  <si>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</si>
  <si>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</si>
  <si>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</si>
  <si>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</si>
  <si>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</si>
  <si>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</si>
  <si>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</si>
  <si>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</si>
  <si>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</si>
  <si>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</si>
  <si>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</si>
  <si>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</si>
  <si>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</si>
  <si>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</si>
  <si>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</si>
  <si>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</si>
  <si>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</si>
  <si>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</si>
  <si>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</si>
  <si>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</si>
  <si>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</si>
  <si>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</si>
  <si>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</si>
  <si>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</si>
  <si>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</si>
  <si>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</si>
  <si>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</si>
  <si>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</si>
  <si>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</si>
  <si>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</si>
  <si>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</si>
  <si>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</si>
  <si>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</si>
  <si>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</si>
  <si>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</si>
  <si>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</si>
  <si>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</si>
  <si>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</si>
  <si>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</si>
  <si>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</si>
  <si>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</si>
  <si>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</si>
  <si>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</si>
  <si>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</si>
  <si>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</si>
  <si>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</si>
  <si>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</si>
  <si>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</si>
  <si>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</si>
  <si>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</si>
  <si>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</si>
  <si>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</si>
  <si>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</si>
  <si>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</si>
  <si>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</si>
  <si>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</si>
  <si>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</si>
  <si>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</si>
  <si>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</si>
  <si>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</si>
  <si>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</si>
  <si>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</si>
  <si>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</si>
  <si>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</si>
  <si>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</si>
  <si>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</si>
  <si>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</si>
  <si>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</si>
  <si>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</si>
  <si>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</si>
  <si>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</si>
  <si>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</si>
  <si>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</si>
  <si>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</si>
  <si>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</si>
  <si>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</si>
  <si>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</si>
  <si>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</si>
  <si>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</si>
  <si>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</si>
  <si>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</si>
  <si>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</si>
  <si>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</si>
  <si>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</si>
  <si>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</si>
  <si>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</si>
  <si>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</si>
  <si>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</si>
  <si>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</si>
  <si>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</si>
  <si>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</si>
  <si>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</si>
  <si>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</si>
  <si>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</si>
  <si>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</si>
  <si>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</si>
  <si>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</si>
  <si>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</si>
  <si>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</si>
  <si>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</si>
  <si>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</si>
  <si>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</si>
  <si>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</si>
  <si>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</si>
  <si>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</si>
  <si>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</si>
  <si>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</si>
  <si>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</si>
  <si>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</si>
  <si>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</si>
  <si>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</si>
  <si>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</si>
  <si>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</si>
  <si>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</si>
  <si>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</si>
  <si>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</si>
  <si>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</si>
  <si>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</si>
  <si>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</si>
  <si>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</si>
  <si>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</si>
  <si>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</si>
  <si>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</si>
  <si>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</si>
  <si>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</si>
  <si>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</si>
  <si>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</si>
  <si>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</si>
  <si>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</si>
  <si>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</si>
  <si>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</si>
  <si>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</si>
  <si>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</si>
  <si>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</si>
  <si>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</si>
  <si>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</si>
  <si>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</si>
  <si>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</si>
  <si>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</si>
  <si>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</si>
  <si>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</si>
  <si>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</si>
  <si>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</si>
  <si>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</si>
  <si>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</si>
  <si>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</si>
  <si>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</si>
  <si>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</si>
  <si>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</si>
  <si>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</si>
  <si>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</si>
  <si>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</si>
  <si>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</si>
  <si>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</si>
  <si>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</si>
  <si>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</si>
  <si>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</si>
  <si>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</si>
  <si>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</si>
  <si>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</si>
  <si>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</si>
  <si>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</si>
  <si>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</si>
  <si>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</si>
  <si>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</si>
  <si>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</si>
  <si>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</si>
  <si>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</si>
  <si>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</si>
  <si>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</si>
  <si>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</si>
  <si>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</si>
  <si>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</si>
  <si>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</si>
  <si>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</si>
  <si>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</si>
  <si>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</si>
  <si>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</si>
  <si>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</si>
  <si>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</si>
  <si>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</si>
  <si>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</si>
  <si>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</si>
  <si>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</si>
  <si>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</si>
  <si>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</si>
  <si>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</si>
  <si>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</si>
  <si>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</si>
  <si>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</si>
  <si>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</si>
  <si>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</si>
  <si>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</si>
  <si>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</si>
  <si>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</si>
  <si>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</si>
  <si>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</si>
  <si>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</si>
  <si>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</si>
  <si>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</si>
  <si>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</si>
  <si>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</si>
  <si>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</si>
  <si>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</si>
  <si>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</si>
  <si>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</si>
  <si>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</si>
  <si>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</si>
  <si>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</si>
  <si>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</si>
  <si>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</si>
  <si>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</si>
  <si>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</si>
  <si>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</si>
  <si>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</si>
  <si>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</si>
  <si>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</si>
  <si>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</si>
  <si>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</si>
  <si>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</si>
  <si>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</si>
  <si>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</si>
  <si>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</si>
  <si>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</si>
  <si>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</si>
  <si>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</si>
  <si>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</si>
  <si>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</si>
  <si>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</si>
  <si>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</si>
  <si>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</si>
  <si>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</si>
  <si>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</si>
  <si>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</si>
  <si>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</si>
  <si>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</si>
  <si>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</si>
  <si>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</si>
  <si>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</si>
  <si>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</si>
  <si>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</si>
  <si>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</si>
  <si>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</si>
  <si>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</si>
  <si>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</si>
  <si>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</si>
  <si>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</si>
  <si>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</si>
  <si>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</si>
  <si>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</si>
  <si>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</si>
  <si>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</si>
  <si>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</si>
  <si>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</si>
  <si>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</si>
  <si>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</si>
  <si>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</si>
  <si>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</si>
  <si>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</si>
  <si>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</si>
  <si>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</si>
  <si>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</si>
  <si>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</si>
  <si>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</si>
  <si>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</si>
  <si>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</si>
  <si>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</si>
  <si>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</si>
  <si>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</si>
  <si>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</si>
  <si>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</si>
  <si>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</si>
  <si>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</si>
  <si>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</si>
  <si>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</si>
  <si>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</si>
  <si>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</si>
  <si>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</si>
  <si>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</si>
  <si>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</si>
  <si>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</si>
  <si>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</si>
  <si>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</si>
  <si>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</si>
  <si>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</si>
  <si>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</si>
  <si>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</si>
  <si>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</si>
  <si>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</si>
  <si>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</si>
  <si>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</si>
  <si>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</si>
  <si>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</si>
  <si>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</si>
  <si>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</si>
  <si>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</si>
  <si>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</si>
  <si>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</si>
  <si>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</si>
  <si>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</si>
  <si>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</si>
  <si>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</si>
  <si>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</si>
  <si>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</si>
  <si>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</si>
  <si>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</si>
  <si>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</si>
  <si>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</si>
  <si>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</si>
  <si>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</si>
  <si>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</si>
  <si>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</si>
  <si>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</si>
  <si>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</si>
  <si>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</si>
  <si>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</si>
  <si>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</si>
  <si>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</si>
  <si>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</si>
  <si>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</si>
  <si>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</si>
  <si>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</si>
  <si>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</si>
  <si>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</si>
  <si>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</si>
  <si>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</si>
  <si>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</si>
  <si>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</si>
  <si>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</si>
  <si>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</si>
  <si>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</si>
  <si>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</si>
  <si>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</si>
  <si>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</si>
  <si>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</si>
  <si>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</si>
  <si>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</si>
  <si>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</si>
  <si>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</si>
  <si>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</si>
  <si>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</si>
  <si>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</si>
  <si>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</si>
  <si>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</si>
  <si>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</si>
  <si>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</si>
  <si>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</si>
  <si>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</si>
  <si>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</si>
  <si>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</si>
  <si>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</si>
  <si>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</si>
  <si>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</si>
  <si>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</si>
  <si>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</si>
  <si>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</si>
  <si>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</si>
  <si>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</si>
  <si>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</si>
  <si>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</si>
  <si>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</si>
  <si>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</si>
  <si>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</si>
  <si>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</si>
  <si>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</si>
  <si>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</si>
  <si>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</si>
  <si>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</si>
  <si>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</si>
  <si>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</si>
  <si>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</si>
  <si>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</si>
  <si>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</si>
  <si>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</si>
  <si>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</si>
  <si>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</si>
  <si>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</si>
  <si>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</si>
  <si>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</si>
  <si>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</si>
  <si>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</si>
  <si>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</si>
  <si>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</si>
  <si>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</si>
  <si>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</si>
  <si>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</si>
  <si>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</si>
  <si>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</si>
  <si>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</si>
  <si>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</si>
  <si>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</si>
  <si>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</si>
  <si>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</si>
  <si>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</si>
  <si>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</si>
  <si>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</si>
  <si>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</si>
  <si>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</si>
  <si>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</si>
  <si>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</si>
  <si>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</si>
  <si>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</si>
  <si>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</si>
  <si>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</si>
  <si>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</si>
  <si>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</si>
  <si>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</si>
  <si>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</si>
  <si>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</si>
  <si>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</si>
  <si>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</si>
  <si>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</si>
  <si>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</si>
  <si>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</si>
  <si>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</si>
  <si>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</si>
  <si>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</si>
  <si>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</si>
  <si>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</si>
  <si>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</si>
  <si>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</si>
  <si>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</si>
  <si>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</si>
  <si>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</si>
  <si>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</si>
  <si>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</si>
  <si>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</si>
  <si>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</si>
  <si>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</si>
  <si>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</si>
  <si>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</si>
  <si>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</si>
  <si>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</si>
  <si>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</si>
  <si>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</si>
  <si>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</si>
  <si>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</si>
  <si>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</si>
  <si>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</si>
  <si>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</si>
  <si>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</si>
  <si>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</si>
  <si>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</si>
  <si>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</si>
  <si>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</si>
  <si>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</si>
  <si>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</si>
  <si>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</si>
  <si>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</si>
  <si>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</si>
  <si>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</si>
  <si>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</si>
  <si>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</si>
  <si>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</si>
  <si>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</si>
  <si>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</si>
  <si>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</si>
  <si>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</si>
  <si>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</si>
  <si>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</si>
  <si>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</si>
  <si>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</si>
  <si>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</si>
  <si>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</si>
  <si>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</si>
  <si>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</si>
  <si>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</si>
  <si>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</si>
  <si>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</si>
  <si>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</si>
  <si>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</si>
  <si>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</si>
  <si>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</si>
  <si>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</si>
  <si>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</si>
  <si>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</si>
  <si>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</si>
  <si>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</si>
  <si>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</si>
  <si>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</si>
  <si>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</si>
  <si>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</si>
  <si>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</si>
  <si>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</si>
  <si>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</si>
  <si>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</si>
  <si>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</si>
  <si>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</si>
  <si>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</si>
  <si>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</si>
  <si>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</si>
  <si>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</si>
  <si>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</si>
  <si>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</si>
  <si>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</si>
  <si>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</si>
  <si>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</si>
  <si>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</si>
  <si>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</si>
  <si>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</si>
  <si>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</si>
  <si>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</si>
  <si>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</si>
  <si>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</si>
  <si>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</si>
  <si>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</si>
  <si>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</si>
  <si>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</si>
  <si>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</si>
  <si>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</si>
  <si>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</si>
  <si>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</si>
  <si>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</si>
  <si>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</si>
  <si>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</si>
  <si>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</si>
  <si>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</si>
  <si>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</si>
  <si>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</si>
  <si>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</si>
  <si>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</si>
  <si>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</si>
  <si>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</si>
  <si>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</si>
  <si>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</si>
  <si>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</si>
  <si>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</si>
  <si>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</si>
  <si>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</si>
  <si>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</si>
  <si>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</si>
  <si>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</si>
  <si>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</si>
  <si>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</si>
  <si>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</si>
  <si>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</si>
  <si>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</si>
  <si>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</si>
  <si>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</si>
  <si>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</si>
  <si>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</si>
  <si>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</si>
  <si>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</si>
  <si>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</si>
  <si>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</si>
  <si>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</si>
  <si>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</si>
  <si>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</si>
  <si>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</si>
  <si>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</si>
  <si>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</si>
  <si>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</si>
  <si>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</si>
  <si>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</si>
  <si>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</si>
  <si>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</si>
  <si>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</si>
  <si>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</si>
  <si>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</si>
  <si>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</si>
  <si>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</si>
  <si>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</si>
  <si>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</si>
  <si>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</si>
  <si>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</si>
  <si>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</si>
  <si>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</si>
  <si>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</si>
  <si>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</si>
  <si>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</si>
  <si>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</si>
  <si>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</si>
  <si>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</si>
  <si>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</si>
  <si>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</si>
  <si>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</si>
  <si>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</si>
  <si>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</si>
  <si>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</si>
  <si>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</si>
  <si>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</si>
  <si>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</si>
  <si>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</si>
  <si>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</si>
  <si>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</si>
  <si>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</si>
  <si>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</si>
  <si>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</si>
  <si>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</si>
  <si>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</si>
  <si>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</si>
  <si>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</si>
  <si>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</si>
  <si>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</si>
  <si>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</si>
  <si>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</si>
  <si>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</si>
  <si>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</si>
  <si>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</si>
  <si>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</si>
  <si>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</si>
  <si>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</si>
  <si>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</si>
  <si>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</si>
  <si>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</si>
  <si>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</si>
  <si>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</si>
  <si>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</si>
  <si>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</si>
  <si>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</si>
  <si>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</si>
  <si>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</si>
  <si>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</si>
  <si>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</si>
  <si>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</si>
  <si>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</si>
  <si>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</si>
  <si>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</si>
  <si>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</si>
  <si>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</si>
  <si>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</si>
  <si>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</si>
  <si>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</si>
  <si>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</si>
  <si>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</si>
  <si>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</si>
  <si>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</si>
  <si>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</si>
  <si>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</si>
  <si>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</si>
  <si>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</si>
  <si>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</si>
  <si>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</si>
  <si>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</si>
  <si>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</si>
  <si>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</si>
  <si>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</si>
  <si>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</si>
  <si>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</si>
  <si>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</si>
  <si>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</si>
  <si>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</si>
  <si>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</si>
  <si>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</si>
  <si>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</si>
  <si>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</si>
  <si>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</si>
  <si>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</si>
  <si>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</si>
  <si>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</si>
  <si>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</si>
  <si>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</si>
  <si>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</si>
  <si>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</si>
  <si>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</si>
  <si>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</si>
  <si>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</si>
  <si>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</si>
  <si>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</si>
  <si>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</si>
  <si>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</si>
  <si>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</si>
  <si>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</si>
  <si>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</si>
  <si>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</si>
  <si>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</si>
  <si>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</si>
  <si>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</si>
  <si>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</si>
  <si>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</si>
  <si>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</si>
  <si>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</si>
  <si>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</si>
  <si>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</si>
  <si>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</si>
  <si>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</si>
  <si>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</si>
  <si>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</si>
  <si>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</si>
  <si>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</si>
  <si>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</si>
  <si>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</si>
  <si>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</si>
  <si>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</si>
  <si>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</si>
  <si>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</si>
  <si>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</si>
  <si>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</si>
  <si>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</si>
  <si>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</si>
  <si>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</si>
  <si>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</si>
  <si>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</si>
  <si>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</si>
  <si>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</si>
  <si>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</si>
  <si>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</si>
  <si>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</si>
  <si>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</si>
  <si>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</si>
  <si>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</si>
  <si>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</si>
  <si>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</si>
  <si>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</si>
  <si>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</si>
  <si>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</si>
  <si>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</si>
  <si>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</si>
  <si>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</si>
  <si>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</si>
  <si>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</si>
  <si>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</si>
  <si>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</si>
  <si>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</si>
  <si>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</si>
  <si>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</si>
  <si>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</si>
  <si>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</si>
  <si>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</si>
  <si>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</si>
  <si>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</si>
  <si>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</si>
  <si>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</si>
  <si>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</si>
  <si>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</si>
  <si>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</si>
  <si>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</si>
  <si>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</si>
  <si>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</si>
  <si>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</si>
  <si>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</si>
  <si>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</si>
  <si>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</si>
  <si>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</si>
  <si>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</si>
  <si>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</si>
  <si>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</si>
  <si>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</si>
  <si>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</si>
  <si>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</si>
  <si>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</si>
  <si>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</si>
  <si>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</si>
  <si>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</si>
  <si>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</si>
  <si>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</si>
  <si>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</si>
  <si>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</si>
  <si>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</si>
  <si>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</si>
  <si>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</si>
  <si>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</si>
  <si>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</si>
  <si>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</si>
  <si>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</si>
  <si>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</si>
  <si>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</si>
  <si>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</si>
  <si>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</si>
  <si>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</si>
  <si>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</si>
  <si>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</si>
  <si>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</si>
  <si>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</si>
  <si>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</si>
  <si>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</si>
  <si>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</si>
  <si>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</si>
  <si>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</si>
  <si>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</si>
  <si>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</si>
  <si>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</si>
  <si>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</si>
  <si>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</si>
  <si>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</si>
  <si>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</si>
  <si>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</si>
  <si>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</si>
  <si>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</si>
  <si>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</si>
  <si>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</si>
  <si>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</si>
  <si>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</si>
  <si>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</si>
  <si>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</si>
  <si>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</si>
  <si>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</si>
  <si>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</si>
  <si>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</si>
  <si>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</si>
  <si>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</si>
  <si>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</si>
  <si>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</si>
  <si>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</si>
  <si>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</si>
  <si>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</si>
  <si>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</si>
  <si>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</si>
  <si>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</si>
  <si>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</si>
  <si>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</si>
  <si>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</si>
  <si>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</si>
  <si>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</si>
  <si>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</si>
  <si>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</si>
  <si>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</si>
  <si>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</si>
  <si>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</si>
  <si>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</si>
  <si>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</si>
  <si>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</si>
  <si>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</si>
  <si>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</si>
  <si>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</si>
  <si>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</si>
  <si>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</si>
  <si>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</si>
  <si>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</si>
  <si>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</si>
  <si>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</si>
  <si>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</si>
  <si>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</si>
  <si>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</si>
  <si>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</si>
  <si>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</si>
  <si>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</si>
  <si>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</si>
  <si>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</si>
  <si>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</si>
  <si>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</si>
  <si>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</si>
  <si>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</si>
  <si>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</si>
  <si>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</si>
  <si>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</si>
  <si>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</si>
  <si>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</si>
  <si>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</si>
  <si>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</si>
  <si>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</si>
  <si>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</si>
  <si>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</si>
  <si>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</si>
  <si>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</si>
  <si>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</si>
  <si>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</si>
  <si>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</si>
  <si>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</si>
  <si>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</si>
  <si>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</si>
  <si>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</si>
  <si>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</si>
  <si>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</si>
  <si>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</si>
  <si>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</si>
  <si>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</si>
  <si>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</si>
  <si>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</si>
  <si>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</si>
  <si>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</si>
  <si>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</si>
  <si>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</si>
  <si>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</si>
  <si>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</si>
  <si>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</si>
  <si>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</si>
  <si>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</si>
  <si>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</si>
  <si>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</si>
  <si>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</si>
  <si>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</si>
  <si>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</si>
  <si>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</si>
  <si>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</si>
  <si>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</si>
  <si>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</si>
  <si>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</si>
  <si>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</si>
  <si>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</si>
  <si>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</si>
  <si>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</si>
  <si>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</si>
  <si>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</si>
  <si>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</si>
  <si>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</si>
  <si>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</si>
  <si>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</si>
  <si>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</si>
  <si>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</si>
  <si>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</si>
  <si>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</si>
  <si>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</si>
  <si>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</si>
  <si>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</si>
  <si>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</si>
  <si>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</si>
  <si>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</si>
  <si>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</si>
  <si>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</si>
  <si>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</si>
  <si>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</si>
  <si>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</si>
  <si>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</si>
  <si>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</si>
  <si>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</si>
  <si>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</si>
  <si>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</si>
  <si>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</si>
  <si>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</si>
  <si>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</si>
  <si>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</si>
  <si>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</si>
  <si>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</si>
  <si>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</si>
  <si>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</si>
  <si>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</si>
  <si>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</si>
  <si>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</si>
  <si>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</si>
  <si>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</si>
  <si>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</si>
  <si>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</si>
  <si>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</si>
  <si>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</si>
  <si>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</si>
  <si>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</si>
  <si>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</si>
  <si>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</si>
  <si>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</si>
  <si>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</si>
  <si>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</si>
  <si>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</si>
  <si>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</si>
  <si>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</si>
  <si>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</si>
  <si>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</si>
  <si>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</si>
  <si>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</si>
  <si>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</si>
  <si>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</si>
  <si>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</si>
  <si>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</si>
  <si>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</si>
  <si>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</si>
  <si>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</si>
  <si>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</si>
  <si>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</si>
  <si>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</si>
  <si>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</si>
  <si>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</si>
  <si>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</si>
  <si>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</si>
  <si>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</si>
  <si>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</si>
  <si>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</si>
  <si>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</si>
  <si>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</si>
  <si>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</si>
  <si>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</si>
  <si>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</si>
  <si>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</si>
  <si>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</si>
  <si>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</si>
  <si>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</si>
  <si>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</si>
  <si>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</si>
  <si>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</si>
  <si>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</si>
  <si>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</si>
  <si>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</si>
  <si>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</si>
  <si>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</si>
  <si>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</si>
  <si>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</si>
  <si>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</si>
  <si>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</si>
  <si>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</si>
  <si>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</si>
  <si>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</si>
  <si>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</si>
  <si>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</si>
  <si>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</si>
  <si>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</si>
  <si>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</si>
  <si>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</si>
  <si>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</si>
  <si>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</si>
  <si>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</si>
  <si>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</si>
  <si>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</si>
  <si>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</si>
  <si>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</si>
  <si>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</si>
  <si>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</si>
  <si>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</si>
  <si>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</si>
  <si>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</si>
  <si>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</si>
  <si>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</si>
  <si>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</si>
  <si>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</si>
  <si>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</si>
  <si>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</si>
  <si>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</si>
  <si>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</si>
  <si>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</si>
  <si>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</si>
  <si>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</si>
  <si>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</si>
  <si>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</si>
  <si>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</si>
  <si>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</si>
  <si>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</si>
  <si>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</si>
  <si>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</si>
  <si>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</si>
  <si>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</si>
  <si>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</si>
  <si>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</si>
  <si>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</si>
  <si>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</si>
  <si>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</si>
  <si>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</si>
  <si>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</si>
  <si>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</si>
  <si>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</si>
  <si>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</si>
  <si>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</si>
  <si>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</si>
  <si>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</si>
  <si>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</si>
  <si>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</si>
  <si>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</si>
  <si>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</si>
  <si>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</si>
  <si>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</si>
  <si>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</si>
  <si>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</si>
  <si>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</si>
  <si>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</si>
  <si>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</si>
  <si>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</si>
  <si>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</si>
  <si>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</si>
  <si>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</si>
  <si>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</si>
  <si>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</si>
  <si>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</si>
  <si>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</si>
  <si>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</si>
  <si>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</si>
  <si>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</si>
  <si>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</si>
  <si>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</si>
  <si>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</si>
  <si>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</si>
  <si>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</si>
  <si>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</si>
  <si>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</si>
  <si>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</si>
  <si>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</si>
  <si>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</si>
  <si>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</si>
  <si>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</si>
  <si>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</si>
  <si>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</si>
  <si>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</si>
  <si>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</si>
  <si>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</si>
  <si>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</si>
  <si>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</si>
  <si>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</si>
  <si>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</si>
  <si>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</si>
  <si>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</si>
  <si>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</si>
  <si>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</si>
  <si>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</si>
  <si>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</si>
  <si>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</si>
  <si>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</si>
  <si>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</si>
  <si>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</si>
  <si>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</si>
  <si>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</si>
  <si>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</si>
  <si>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</si>
  <si>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</si>
  <si>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</si>
  <si>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</si>
  <si>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</si>
  <si>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</si>
  <si>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</si>
  <si>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</si>
  <si>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</si>
  <si>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</si>
  <si>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</si>
  <si>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</si>
  <si>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</si>
  <si>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</si>
  <si>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</si>
  <si>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</si>
  <si>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</si>
  <si>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</si>
  <si>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</si>
  <si>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</si>
  <si>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</si>
  <si>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</si>
  <si>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</si>
  <si>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</si>
  <si>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</si>
  <si>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</si>
  <si>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</si>
  <si>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</si>
  <si>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</si>
  <si>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</si>
  <si>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</si>
  <si>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</si>
  <si>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</si>
  <si>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</si>
  <si>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</si>
  <si>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</si>
  <si>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</si>
  <si>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</si>
  <si>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</si>
  <si>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</si>
  <si>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</si>
  <si>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</si>
  <si>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</si>
  <si>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</si>
  <si>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</si>
  <si>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</si>
  <si>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</si>
  <si>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</si>
  <si>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</si>
  <si>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</si>
  <si>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</si>
  <si>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</si>
  <si>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</si>
  <si>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</si>
  <si>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</si>
  <si>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</si>
  <si>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</si>
  <si>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</si>
  <si>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</si>
  <si>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</si>
  <si>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</si>
  <si>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</si>
  <si>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</si>
  <si>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</si>
  <si>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</si>
  <si>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</si>
  <si>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</si>
  <si>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</si>
  <si>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</si>
  <si>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</si>
  <si>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</si>
  <si>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</si>
  <si>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</si>
  <si>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</si>
  <si>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</si>
  <si>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</si>
  <si>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</si>
  <si>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</si>
  <si>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</si>
  <si>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</si>
  <si>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</si>
  <si>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</si>
  <si>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</si>
  <si>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</si>
  <si>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</si>
  <si>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</si>
  <si>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</si>
  <si>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</si>
  <si>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</si>
  <si>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</si>
  <si>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</si>
  <si>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</si>
  <si>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</si>
  <si>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</si>
  <si>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</si>
  <si>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</si>
  <si>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</si>
  <si>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</si>
  <si>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</si>
  <si>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</si>
  <si>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</si>
  <si>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</si>
  <si>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</si>
  <si>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</si>
  <si>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</si>
  <si>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</si>
  <si>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</si>
  <si>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</si>
  <si>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</si>
  <si>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</si>
  <si>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</si>
  <si>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</si>
  <si>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</si>
  <si>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</si>
  <si>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</si>
  <si>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</si>
  <si>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</si>
  <si>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</si>
  <si>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</si>
  <si>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</si>
  <si>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</si>
  <si>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</si>
  <si>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</si>
  <si>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</si>
  <si>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</si>
  <si>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</si>
  <si>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</si>
  <si>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</si>
  <si>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</si>
  <si>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</si>
  <si>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</si>
  <si>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</si>
  <si>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</si>
  <si>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</si>
  <si>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</si>
  <si>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</si>
  <si>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</si>
  <si>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</si>
  <si>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</si>
  <si>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</si>
  <si>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</si>
  <si>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</si>
  <si>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</si>
  <si>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</si>
  <si>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</si>
  <si>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</si>
  <si>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</si>
  <si>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</si>
  <si>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</si>
  <si>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</si>
  <si>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</si>
  <si>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</si>
  <si>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</si>
  <si>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</si>
  <si>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</si>
  <si>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</si>
  <si>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</si>
  <si>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</si>
  <si>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</si>
  <si>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</si>
  <si>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</si>
  <si>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</si>
  <si>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</si>
  <si>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</si>
  <si>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</si>
  <si>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</si>
  <si>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</si>
  <si>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</si>
  <si>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</si>
  <si>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</si>
  <si>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</si>
  <si>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</si>
  <si>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</si>
  <si>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</si>
  <si>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</si>
  <si>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</si>
  <si>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</si>
  <si>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</si>
  <si>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</si>
  <si>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</si>
  <si>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</si>
  <si>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</si>
  <si>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</si>
  <si>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</si>
  <si>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</si>
  <si>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</si>
  <si>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</si>
  <si>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</si>
  <si>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</si>
  <si>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</si>
  <si>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</si>
  <si>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</si>
  <si>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</si>
  <si>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</si>
  <si>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</si>
  <si>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</si>
  <si>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</si>
  <si>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</si>
  <si>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</si>
  <si>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</si>
  <si>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</si>
  <si>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</si>
  <si>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</si>
  <si>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</si>
  <si>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</si>
  <si>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</si>
  <si>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</si>
  <si>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</si>
  <si>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</si>
  <si>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</si>
  <si>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</si>
  <si>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</si>
  <si>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</si>
  <si>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</si>
  <si>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</si>
  <si>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</si>
  <si>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</si>
  <si>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</si>
  <si>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</si>
  <si>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</si>
  <si>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</si>
  <si>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</si>
  <si>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</si>
  <si>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</si>
  <si>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</si>
  <si>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</si>
  <si>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</si>
  <si>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</si>
  <si>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</si>
  <si>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</si>
  <si>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</si>
  <si>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</si>
  <si>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</si>
  <si>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</si>
  <si>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</si>
  <si>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</si>
  <si>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</si>
  <si>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</si>
  <si>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</si>
  <si>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</si>
  <si>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</si>
  <si>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</si>
  <si>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</si>
  <si>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</si>
  <si>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</si>
  <si>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</si>
  <si>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</si>
  <si>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</si>
  <si>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</si>
  <si>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</si>
  <si>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</si>
  <si>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</si>
  <si>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</si>
  <si>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</si>
  <si>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</si>
  <si>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</si>
  <si>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</si>
  <si>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</si>
  <si>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</si>
  <si>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</si>
  <si>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</si>
  <si>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</si>
  <si>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</si>
  <si>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</si>
  <si>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</si>
  <si>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</si>
  <si>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</si>
  <si>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</si>
  <si>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</si>
  <si>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</si>
  <si>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</si>
  <si>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</si>
  <si>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</si>
  <si>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</si>
  <si>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</si>
  <si>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</si>
  <si>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</si>
  <si>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</si>
  <si>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</si>
  <si>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</si>
  <si>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</si>
  <si>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</si>
  <si>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</si>
  <si>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</si>
  <si>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</si>
  <si>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</si>
  <si>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</si>
  <si>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</si>
  <si>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</si>
  <si>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</si>
  <si>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</si>
  <si>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</si>
  <si>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</si>
  <si>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</si>
  <si>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</si>
  <si>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</si>
  <si>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</si>
  <si>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</si>
  <si>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</si>
  <si>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</si>
  <si>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</si>
  <si>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</si>
  <si>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</si>
  <si>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</si>
  <si>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</si>
  <si>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</si>
  <si>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</si>
  <si>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</si>
  <si>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</si>
  <si>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</si>
  <si>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</si>
  <si>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</si>
  <si>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</si>
  <si>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</si>
  <si>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</si>
  <si>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</si>
  <si>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</si>
  <si>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</si>
  <si>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</si>
  <si>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</si>
  <si>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</si>
  <si>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</si>
  <si>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</si>
  <si>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</si>
  <si>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</si>
  <si>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</si>
  <si>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</si>
  <si>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</si>
  <si>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</si>
  <si>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</si>
  <si>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</si>
  <si>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</si>
  <si>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</si>
  <si>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</si>
  <si>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</si>
  <si>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</si>
  <si>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</si>
  <si>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</si>
  <si>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</si>
  <si>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</si>
  <si>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</si>
  <si>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</si>
  <si>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</si>
  <si>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</si>
  <si>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</si>
  <si>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</si>
  <si>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</si>
  <si>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</si>
  <si>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</si>
  <si>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</si>
  <si>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</si>
  <si>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</si>
  <si>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</si>
  <si>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</si>
  <si>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</si>
  <si>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</si>
  <si>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</si>
  <si>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</si>
  <si>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</si>
  <si>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</si>
  <si>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</si>
  <si>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</si>
  <si>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</si>
  <si>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</si>
  <si>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</si>
  <si>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</si>
  <si>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</si>
  <si>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</si>
  <si>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</si>
  <si>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</si>
  <si>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</si>
  <si>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</si>
  <si>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</si>
  <si>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</si>
  <si>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</si>
  <si>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</si>
  <si>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</si>
  <si>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</si>
  <si>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</si>
  <si>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</si>
  <si>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</si>
  <si>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</si>
  <si>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</si>
  <si>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</si>
  <si>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</si>
  <si>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</si>
  <si>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</si>
  <si>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</si>
  <si>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</si>
  <si>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</si>
  <si>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</si>
  <si>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</si>
  <si>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</si>
  <si>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</si>
  <si>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</si>
  <si>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</si>
  <si>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</si>
  <si>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</si>
  <si>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</si>
  <si>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</si>
  <si>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</si>
  <si>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</si>
  <si>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</si>
  <si>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</si>
  <si>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</si>
  <si>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</si>
  <si>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</si>
  <si>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</si>
  <si>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</si>
  <si>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</si>
  <si>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</si>
  <si>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</si>
  <si>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</si>
  <si>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</si>
  <si>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</si>
  <si>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</si>
  <si>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</si>
  <si>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</si>
  <si>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</si>
  <si>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</si>
  <si>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</si>
  <si>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</si>
  <si>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</si>
  <si>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</si>
  <si>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</si>
  <si>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</si>
  <si>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</si>
  <si>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</si>
  <si>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</si>
  <si>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</si>
  <si>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</si>
  <si>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</si>
  <si>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</si>
  <si>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</si>
  <si>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</si>
  <si>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</si>
  <si>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</si>
  <si>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</si>
  <si>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</si>
  <si>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</si>
  <si>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</si>
  <si>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</si>
  <si>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</si>
  <si>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</si>
  <si>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</si>
  <si>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</si>
  <si>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</si>
  <si>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</si>
  <si>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</si>
  <si>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</si>
  <si>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</si>
  <si>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</si>
  <si>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</si>
  <si>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</si>
  <si>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</si>
  <si>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</si>
  <si>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</si>
  <si>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</si>
  <si>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</si>
  <si>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</si>
  <si>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</si>
  <si>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</si>
  <si>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</si>
  <si>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</si>
  <si>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</si>
  <si>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</si>
  <si>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</si>
  <si>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</si>
  <si>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</si>
  <si>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</si>
  <si>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</si>
  <si>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</si>
  <si>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</si>
  <si>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</si>
  <si>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</si>
  <si>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</si>
  <si>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</si>
  <si>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</si>
  <si>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</si>
  <si>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</si>
  <si>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</si>
  <si>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</si>
  <si>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</si>
  <si>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</si>
  <si>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</si>
  <si>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</si>
  <si>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</si>
  <si>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</si>
  <si>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</si>
  <si>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</si>
  <si>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</si>
  <si>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</si>
  <si>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</si>
  <si>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</si>
  <si>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</si>
  <si>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</si>
  <si>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</si>
  <si>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</si>
  <si>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</si>
  <si>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</si>
  <si>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</si>
  <si>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</si>
  <si>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</si>
  <si>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</si>
  <si>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</si>
  <si>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</si>
  <si>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</si>
  <si>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</si>
  <si>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</si>
  <si>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</si>
  <si>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</si>
  <si>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</si>
  <si>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</si>
  <si>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</si>
  <si>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</si>
  <si>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</si>
  <si>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</si>
  <si>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</si>
  <si>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</si>
  <si>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</si>
  <si>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</si>
  <si>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</si>
  <si>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</si>
  <si>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</si>
  <si>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</si>
  <si>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</si>
  <si>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</si>
  <si>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</si>
  <si>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</si>
  <si>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</si>
  <si>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</si>
  <si>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</si>
  <si>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</si>
  <si>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</si>
  <si>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</si>
  <si>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</si>
  <si>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</si>
  <si>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</si>
  <si>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</si>
  <si>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</si>
  <si>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</si>
  <si>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</si>
  <si>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</si>
  <si>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</si>
  <si>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</si>
  <si>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</si>
  <si>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</si>
  <si>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</si>
  <si>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</si>
  <si>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</si>
  <si>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</si>
  <si>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</si>
  <si>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</si>
  <si>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</si>
  <si>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</si>
  <si>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</si>
  <si>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</si>
  <si>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</si>
  <si>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</si>
  <si>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</si>
  <si>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</si>
  <si>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</si>
  <si>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</si>
  <si>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</si>
  <si>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</si>
  <si>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</si>
  <si>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</si>
  <si>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</si>
  <si>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</si>
  <si>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</si>
  <si>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</si>
  <si>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</si>
  <si>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</si>
  <si>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</si>
  <si>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</si>
  <si>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</si>
  <si>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</si>
  <si>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</si>
  <si>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</si>
  <si>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</si>
  <si>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</si>
  <si>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</si>
  <si>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</si>
  <si>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</si>
  <si>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</si>
  <si>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</si>
  <si>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</si>
  <si>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</si>
  <si>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</si>
  <si>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</si>
  <si>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</si>
  <si>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</si>
  <si>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</si>
  <si>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</si>
  <si>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</si>
  <si>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</si>
  <si>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</si>
  <si>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</si>
  <si>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</si>
  <si>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</si>
  <si>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</si>
  <si>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</si>
  <si>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</si>
  <si>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</si>
  <si>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</si>
  <si>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</si>
  <si>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</si>
  <si>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</si>
  <si>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</si>
  <si>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</si>
  <si>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</si>
  <si>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</si>
  <si>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</si>
  <si>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</si>
  <si>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</si>
  <si>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</si>
  <si>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</si>
  <si>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</si>
  <si>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</si>
  <si>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</si>
  <si>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</si>
  <si>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</si>
  <si>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</si>
  <si>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</si>
  <si>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</si>
  <si>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</si>
  <si>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</si>
  <si>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</si>
  <si>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</si>
  <si>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</si>
  <si>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</si>
  <si>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</si>
  <si>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</si>
  <si>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</si>
  <si>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</si>
  <si>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</si>
  <si>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</si>
  <si>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</si>
  <si>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</si>
  <si>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</si>
  <si>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</si>
  <si>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</si>
  <si>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</si>
  <si>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</si>
  <si>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</si>
  <si>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</si>
  <si>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</si>
  <si>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</si>
  <si>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</si>
  <si>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</si>
  <si>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</si>
  <si>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</si>
  <si>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</si>
  <si>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</si>
  <si>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</si>
  <si>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</si>
  <si>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</si>
  <si>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</si>
  <si>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</si>
  <si>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</si>
  <si>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</si>
  <si>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</si>
  <si>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</si>
  <si>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</si>
  <si>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</si>
  <si>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</si>
  <si>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</si>
  <si>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</si>
  <si>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</si>
  <si>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</si>
  <si>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</si>
  <si>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</si>
  <si>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</si>
  <si>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</si>
  <si>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</si>
  <si>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</si>
  <si>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</si>
  <si>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</si>
  <si>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</si>
  <si>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</si>
  <si>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</si>
  <si>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</si>
  <si>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</si>
  <si>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</si>
  <si>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</si>
  <si>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</si>
  <si>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</si>
  <si>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</si>
  <si>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</si>
  <si>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</si>
  <si>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</si>
  <si>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</si>
  <si>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</si>
  <si>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</si>
  <si>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</si>
  <si>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</si>
  <si>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</si>
  <si>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</si>
  <si>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</si>
  <si>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</si>
  <si>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</si>
  <si>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</si>
  <si>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</si>
  <si>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</si>
  <si>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</si>
  <si>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</si>
  <si>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</si>
  <si>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</si>
  <si>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</si>
  <si>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</si>
  <si>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</si>
  <si>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</si>
  <si>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</si>
  <si>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</si>
  <si>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</si>
  <si>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</si>
  <si>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</si>
  <si>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</si>
  <si>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</si>
  <si>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</si>
  <si>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</si>
  <si>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</si>
  <si>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</si>
  <si>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</si>
  <si>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</si>
  <si>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</si>
  <si>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</si>
  <si>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</si>
  <si>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</si>
  <si>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</si>
  <si>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</si>
  <si>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</si>
  <si>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</si>
  <si>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</si>
  <si>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</si>
  <si>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</si>
  <si>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</si>
  <si>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</si>
  <si>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</si>
  <si>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</si>
  <si>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</si>
  <si>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</si>
  <si>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</si>
  <si>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</si>
  <si>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</si>
  <si>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</si>
  <si>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</si>
  <si>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</si>
  <si>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</si>
  <si>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</si>
  <si>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</si>
  <si>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</si>
  <si>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</si>
  <si>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</si>
  <si>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</si>
  <si>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</si>
  <si>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</si>
  <si>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</si>
  <si>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</si>
  <si>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</si>
  <si>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</si>
  <si>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</si>
  <si>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</si>
  <si>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</si>
  <si>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</si>
  <si>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</si>
  <si>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</si>
  <si>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</si>
  <si>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</si>
  <si>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</si>
  <si>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</si>
  <si>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</si>
  <si>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</si>
  <si>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</si>
  <si>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</si>
  <si>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</si>
  <si>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</si>
  <si>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</si>
  <si>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</si>
  <si>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</si>
  <si>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</si>
  <si>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</si>
  <si>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</si>
  <si>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</si>
  <si>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</si>
  <si>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</si>
  <si>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</si>
  <si>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</si>
  <si>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</si>
  <si>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</si>
  <si>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</si>
  <si>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</si>
  <si>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</si>
  <si>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</si>
  <si>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</si>
  <si>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</si>
  <si>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</si>
  <si>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</si>
  <si>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</si>
  <si>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</si>
  <si>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</si>
  <si>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</si>
  <si>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</si>
  <si>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</si>
  <si>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</si>
  <si>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</si>
  <si>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</si>
  <si>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</si>
  <si>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</si>
  <si>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</si>
  <si>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</si>
  <si>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</si>
  <si>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</si>
  <si>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</si>
  <si>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</si>
  <si>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</si>
  <si>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</si>
  <si>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</si>
  <si>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</si>
  <si>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</si>
  <si>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</si>
  <si>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</si>
  <si>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</si>
  <si>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</si>
  <si>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</si>
  <si>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</si>
  <si>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</si>
  <si>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</si>
  <si>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</si>
  <si>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</si>
  <si>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</si>
  <si>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</si>
  <si>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</si>
  <si>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</si>
  <si>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</si>
  <si>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</si>
  <si>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</si>
  <si>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</si>
  <si>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</si>
  <si>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</si>
  <si>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</si>
  <si>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</si>
  <si>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</si>
  <si>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</si>
  <si>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</si>
  <si>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</si>
  <si>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</si>
  <si>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</si>
  <si>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</si>
  <si>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</si>
  <si>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</si>
  <si>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</si>
  <si>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</si>
  <si>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</si>
  <si>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</si>
  <si>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</si>
  <si>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</si>
  <si>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</si>
  <si>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</si>
  <si>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</si>
  <si>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</si>
  <si>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</si>
  <si>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</si>
  <si>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</si>
  <si>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</si>
  <si>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</si>
  <si>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</si>
  <si>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</si>
  <si>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</si>
  <si>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</si>
  <si>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</si>
  <si>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</si>
  <si>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</si>
  <si>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</si>
  <si>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</si>
  <si>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</si>
  <si>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</si>
  <si>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</si>
  <si>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</si>
  <si>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</si>
  <si>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</si>
  <si>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</si>
  <si>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</si>
  <si>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</si>
  <si>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</si>
  <si>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</si>
  <si>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</si>
  <si>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</si>
  <si>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</si>
  <si>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</si>
  <si>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</si>
  <si>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</si>
  <si>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</si>
  <si>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</si>
  <si>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</si>
  <si>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</si>
  <si>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</si>
  <si>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</si>
  <si>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</si>
  <si>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</si>
  <si>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</si>
  <si>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</si>
  <si>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</si>
  <si>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</si>
  <si>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</si>
  <si>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</si>
  <si>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</si>
  <si>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</si>
  <si>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</si>
  <si>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</si>
  <si>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</si>
  <si>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</si>
  <si>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</si>
  <si>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</si>
  <si>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</si>
  <si>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</si>
  <si>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</si>
  <si>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</si>
  <si>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</si>
  <si>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</si>
  <si>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</si>
  <si>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</si>
  <si>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</si>
  <si>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</si>
  <si>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</si>
  <si>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</si>
  <si>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</si>
  <si>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</si>
  <si>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</si>
  <si>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</si>
  <si>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</si>
  <si>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</si>
  <si>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</si>
  <si>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</si>
  <si>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</si>
  <si>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</si>
  <si>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</si>
  <si>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</si>
  <si>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</si>
  <si>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</si>
  <si>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</si>
  <si>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</si>
  <si>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</si>
  <si>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</si>
  <si>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</si>
  <si>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</si>
  <si>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</si>
  <si>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</si>
  <si>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</si>
  <si>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</si>
  <si>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</si>
  <si>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</si>
  <si>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</si>
  <si>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</si>
  <si>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</si>
  <si>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</si>
  <si>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</si>
  <si>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</si>
  <si>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</si>
  <si>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</si>
  <si>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</si>
  <si>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</si>
  <si>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</si>
  <si>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</si>
  <si>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</si>
  <si>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</si>
  <si>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</si>
  <si>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</si>
  <si>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</si>
  <si>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</si>
  <si>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</si>
  <si>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</si>
  <si>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</si>
  <si>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</si>
  <si>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</si>
  <si>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</si>
  <si>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</si>
  <si>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</si>
  <si>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</si>
  <si>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</si>
  <si>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</si>
  <si>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</si>
  <si>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</si>
  <si>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</si>
  <si>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</si>
  <si>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</si>
  <si>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</si>
  <si>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</si>
  <si>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</si>
  <si>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</si>
  <si>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</si>
  <si>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</si>
  <si>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</si>
  <si>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</si>
  <si>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</si>
  <si>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</si>
  <si>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</si>
  <si>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</si>
  <si>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</si>
  <si>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</si>
  <si>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</si>
  <si>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</si>
  <si>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</si>
  <si>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</si>
  <si>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</si>
  <si>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</si>
  <si>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</si>
  <si>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</si>
  <si>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</si>
  <si>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</si>
  <si>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</si>
  <si>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</si>
  <si>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</si>
  <si>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</si>
  <si>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</si>
  <si>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</si>
  <si>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</si>
  <si>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</si>
  <si>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</si>
  <si>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</si>
  <si>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</si>
  <si>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</si>
  <si>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</si>
  <si>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</si>
  <si>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</si>
  <si>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</si>
  <si>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</si>
  <si>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</si>
  <si>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</si>
  <si>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</si>
  <si>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</si>
  <si>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</si>
  <si>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</si>
  <si>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</si>
  <si>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</si>
  <si>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</si>
  <si>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</si>
  <si>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</si>
  <si>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</si>
  <si>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</si>
  <si>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</si>
  <si>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</si>
  <si>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</si>
  <si>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</si>
  <si>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</si>
  <si>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</si>
  <si>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</si>
  <si>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</si>
  <si>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</si>
  <si>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</si>
  <si>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</si>
  <si>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</si>
  <si>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</si>
  <si>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</si>
  <si>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</si>
  <si>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</si>
  <si>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</si>
  <si>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</si>
  <si>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</si>
  <si>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</si>
  <si>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</si>
  <si>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</si>
  <si>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</si>
  <si>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</si>
  <si>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</si>
  <si>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</si>
  <si>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</si>
  <si>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</si>
  <si>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</si>
  <si>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</si>
  <si>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</si>
  <si>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</si>
  <si>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</si>
  <si>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</si>
  <si>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</si>
  <si>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</si>
  <si>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</si>
  <si>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</si>
  <si>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</si>
  <si>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</si>
  <si>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</si>
  <si>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</si>
  <si>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</si>
  <si>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</si>
  <si>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</si>
  <si>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</si>
  <si>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</si>
  <si>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</si>
  <si>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</si>
  <si>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</si>
  <si>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</si>
  <si>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</si>
  <si>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</si>
  <si>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</si>
  <si>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</si>
  <si>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</si>
  <si>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</si>
  <si>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</si>
  <si>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</si>
  <si>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</si>
  <si>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</si>
  <si>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</si>
  <si>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</si>
  <si>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</si>
  <si>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</si>
  <si>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</si>
  <si>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</si>
  <si>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</si>
  <si>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</si>
  <si>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</si>
  <si>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</si>
  <si>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</si>
  <si>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</si>
  <si>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</si>
  <si>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</si>
  <si>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</si>
  <si>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</si>
  <si>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</si>
  <si>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</si>
  <si>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</si>
  <si>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</si>
  <si>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</si>
  <si>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</si>
  <si>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</si>
  <si>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</si>
  <si>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</si>
  <si>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</si>
  <si>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</si>
  <si>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</si>
  <si>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</si>
  <si>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</si>
  <si>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</si>
  <si>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</si>
  <si>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</si>
  <si>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</si>
  <si>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</si>
  <si>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</si>
  <si>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</si>
  <si>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</si>
  <si>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</si>
  <si>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</si>
  <si>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</si>
  <si>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</si>
  <si>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</si>
  <si>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</si>
  <si>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</si>
  <si>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</si>
  <si>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</si>
  <si>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</si>
  <si>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</si>
  <si>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</si>
  <si>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</si>
  <si>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</si>
  <si>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</si>
  <si>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</si>
  <si>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</si>
  <si>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</si>
  <si>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</si>
  <si>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</si>
  <si>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</si>
  <si>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</si>
  <si>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</si>
  <si>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</si>
  <si>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</si>
  <si>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</si>
  <si>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</si>
  <si>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</si>
  <si>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</si>
  <si>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</si>
  <si>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</si>
  <si>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</si>
  <si>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</si>
  <si>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</si>
  <si>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</si>
  <si>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</si>
  <si>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</si>
  <si>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</si>
  <si>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</si>
  <si>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</si>
  <si>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</si>
  <si>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</si>
  <si>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</si>
  <si>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</si>
  <si>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</si>
  <si>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</si>
  <si>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</si>
  <si>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</si>
  <si>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</si>
  <si>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</si>
  <si>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</si>
  <si>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</si>
  <si>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</si>
  <si>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</si>
  <si>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</si>
  <si>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</si>
  <si>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</si>
  <si>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</si>
  <si>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</si>
  <si>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</si>
  <si>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</si>
  <si>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</si>
  <si>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</si>
  <si>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</si>
  <si>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</si>
  <si>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</si>
  <si>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</si>
  <si>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</si>
  <si>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</si>
  <si>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</si>
  <si>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</si>
  <si>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</si>
  <si>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</si>
  <si>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</si>
  <si>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</si>
  <si>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</si>
  <si>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</si>
  <si>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</si>
  <si>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</si>
  <si>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</si>
  <si>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</si>
  <si>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</si>
  <si>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</si>
  <si>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</si>
  <si>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</si>
  <si>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</si>
  <si>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</si>
  <si>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</si>
  <si>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</si>
  <si>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</si>
  <si>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</si>
  <si>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</si>
  <si>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</si>
  <si>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</si>
  <si>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</si>
  <si>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</si>
  <si>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</si>
  <si>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</si>
  <si>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</si>
  <si>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</si>
  <si>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</si>
  <si>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</si>
  <si>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</si>
  <si>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</si>
  <si>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</si>
  <si>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</si>
  <si>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</si>
  <si>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</si>
  <si>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</si>
  <si>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</si>
  <si>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</si>
  <si>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</si>
  <si>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</si>
  <si>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</si>
  <si>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</si>
  <si>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</si>
  <si>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</si>
  <si>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</si>
  <si>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</si>
  <si>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</si>
  <si>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</si>
  <si>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</si>
  <si>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</si>
  <si>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</si>
  <si>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</si>
  <si>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</si>
  <si>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</si>
  <si>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</si>
  <si>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</si>
  <si>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</si>
  <si>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</si>
  <si>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</si>
  <si>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</si>
  <si>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</si>
  <si>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</si>
  <si>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</si>
  <si>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</si>
  <si>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</si>
  <si>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</si>
  <si>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</si>
  <si>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</si>
  <si>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</si>
  <si>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</si>
  <si>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</si>
  <si>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</si>
  <si>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</si>
  <si>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</si>
  <si>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</si>
  <si>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</si>
  <si>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</si>
  <si>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</si>
  <si>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</si>
  <si>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</si>
  <si>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</si>
  <si>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</si>
  <si>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</si>
  <si>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</si>
  <si>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</si>
  <si>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</si>
  <si>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</si>
  <si>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</si>
  <si>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</si>
  <si>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</si>
  <si>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</si>
  <si>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</si>
  <si>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</si>
  <si>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</si>
  <si>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</si>
  <si>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</si>
  <si>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</si>
  <si>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</si>
  <si>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</si>
  <si>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</si>
  <si>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</si>
  <si>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</si>
  <si>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</si>
  <si>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</si>
  <si>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</si>
  <si>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</si>
  <si>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</si>
  <si>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</si>
  <si>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</si>
  <si>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</si>
  <si>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</si>
  <si>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</si>
  <si>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</si>
  <si>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</si>
  <si>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</si>
  <si>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</si>
  <si>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</si>
  <si>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</si>
  <si>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</si>
  <si>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</si>
  <si>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</si>
  <si>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</si>
  <si>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</si>
  <si>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</si>
  <si>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</si>
  <si>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</si>
  <si>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</si>
  <si>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</si>
  <si>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</si>
  <si>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</si>
  <si>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</si>
  <si>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</si>
  <si>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</si>
  <si>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</si>
  <si>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</si>
  <si>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</si>
  <si>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</si>
  <si>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</si>
  <si>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</si>
  <si>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</si>
  <si>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</si>
  <si>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</si>
  <si>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</si>
  <si>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</si>
  <si>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</si>
  <si>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</si>
  <si>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</si>
  <si>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</si>
  <si>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</si>
  <si>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</si>
  <si>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</si>
  <si>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</si>
  <si>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</si>
  <si>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</si>
  <si>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</si>
  <si>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</si>
  <si>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</si>
  <si>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</si>
  <si>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</si>
  <si>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</si>
  <si>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</si>
  <si>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</si>
  <si>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</si>
  <si>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</si>
  <si>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</si>
  <si>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</si>
  <si>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</si>
  <si>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</si>
  <si>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</si>
  <si>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</si>
  <si>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</si>
  <si>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</si>
  <si>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</si>
  <si>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</si>
  <si>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</si>
  <si>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</si>
  <si>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</si>
  <si>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</si>
  <si>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</si>
  <si>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</si>
  <si>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</si>
  <si>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</si>
  <si>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</si>
  <si>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</si>
  <si>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</si>
  <si>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</si>
  <si>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</si>
  <si>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</si>
  <si>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</si>
  <si>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</si>
  <si>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</si>
  <si>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</si>
  <si>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</si>
  <si>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</si>
  <si>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</si>
  <si>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</si>
  <si>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</si>
  <si>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</si>
  <si>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</si>
  <si>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</si>
  <si>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</si>
  <si>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</si>
  <si>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</si>
  <si>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</si>
  <si>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</si>
  <si>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</si>
  <si>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</si>
  <si>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</si>
  <si>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</si>
  <si>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</si>
  <si>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</si>
  <si>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</si>
  <si>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</si>
  <si>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</si>
  <si>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</si>
  <si>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</si>
  <si>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</si>
  <si>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</si>
  <si>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</si>
  <si>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</si>
  <si>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</si>
  <si>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</si>
  <si>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</si>
  <si>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</si>
  <si>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</si>
  <si>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</si>
  <si>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</si>
  <si>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</si>
  <si>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</si>
  <si>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</si>
  <si>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</si>
  <si>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</si>
  <si>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</si>
  <si>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</si>
  <si>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</si>
  <si>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</si>
  <si>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</si>
  <si>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</si>
  <si>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</si>
  <si>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</si>
  <si>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</si>
  <si>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</si>
  <si>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</si>
  <si>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</si>
  <si>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</si>
  <si>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</si>
  <si>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</si>
  <si>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</si>
  <si>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</si>
  <si>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</si>
  <si>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</si>
  <si>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</si>
  <si>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</si>
  <si>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</si>
  <si>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</si>
  <si>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</si>
  <si>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</si>
  <si>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</si>
  <si>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</si>
  <si>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</si>
  <si>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</si>
  <si>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</si>
  <si>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</si>
  <si>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</si>
  <si>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</si>
  <si>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</si>
  <si>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</si>
  <si>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</si>
  <si>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</si>
  <si>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</si>
  <si>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</si>
  <si>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</si>
  <si>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</si>
  <si>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</si>
  <si>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</si>
  <si>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</si>
  <si>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</si>
  <si>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</si>
  <si>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</si>
  <si>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</si>
  <si>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</si>
  <si>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</si>
  <si>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</si>
  <si>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</si>
  <si>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</si>
  <si>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</si>
  <si>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</si>
  <si>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</si>
  <si>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</si>
  <si>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</si>
  <si>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</si>
  <si>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</si>
  <si>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</si>
  <si>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</si>
  <si>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</si>
  <si>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</si>
  <si>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</si>
  <si>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</si>
  <si>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</si>
  <si>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</si>
  <si>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</si>
  <si>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</si>
  <si>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</si>
  <si>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</si>
  <si>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</si>
  <si>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</si>
  <si>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</si>
  <si>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</si>
  <si>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</si>
  <si>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</si>
  <si>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</si>
  <si>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</si>
  <si>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</si>
  <si>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</si>
  <si>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</si>
  <si>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</si>
  <si>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</si>
  <si>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</si>
  <si>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</si>
  <si>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</si>
  <si>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</si>
  <si>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</si>
  <si>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</si>
  <si>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</si>
  <si>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</si>
  <si>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</si>
  <si>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</si>
  <si>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</si>
  <si>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</si>
  <si>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</si>
  <si>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</si>
  <si>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</si>
  <si>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</si>
  <si>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</si>
  <si>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</si>
  <si>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</si>
  <si>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</si>
  <si>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</si>
  <si>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</si>
  <si>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</si>
  <si>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</si>
  <si>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</si>
  <si>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</si>
  <si>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</si>
  <si>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</si>
  <si>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</si>
  <si>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</si>
  <si>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</si>
  <si>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</si>
  <si>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</si>
  <si>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</si>
  <si>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</si>
  <si>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</si>
  <si>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</si>
  <si>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</si>
  <si>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</si>
  <si>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</si>
  <si>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</si>
  <si>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</si>
  <si>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</si>
  <si>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</si>
  <si>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</si>
  <si>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</si>
  <si>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</si>
  <si>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</si>
  <si>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</si>
  <si>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</si>
  <si>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</si>
  <si>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</si>
  <si>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</si>
  <si>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</si>
  <si>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</si>
  <si>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</si>
  <si>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</si>
  <si>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</si>
  <si>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</si>
  <si>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</si>
  <si>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</si>
  <si>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</si>
  <si>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</si>
  <si>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</si>
  <si>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</si>
  <si>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</si>
  <si>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</si>
  <si>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</si>
  <si>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</si>
  <si>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</si>
  <si>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</si>
  <si>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</si>
  <si>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</si>
  <si>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</si>
  <si>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</si>
  <si>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</si>
  <si>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</si>
  <si>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</si>
  <si>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</si>
  <si>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</si>
  <si>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</si>
  <si>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</si>
  <si>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</si>
  <si>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</si>
  <si>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</si>
  <si>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</si>
  <si>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</si>
  <si>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</si>
  <si>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</si>
  <si>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</si>
  <si>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</si>
  <si>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</si>
  <si>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</si>
  <si>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</si>
  <si>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</si>
  <si>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</si>
  <si>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</si>
  <si>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</si>
  <si>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</si>
  <si>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</si>
  <si>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</si>
  <si>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</si>
  <si>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</si>
  <si>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</si>
  <si>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</si>
  <si>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</si>
  <si>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</si>
  <si>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</si>
  <si>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</si>
  <si>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</si>
  <si>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</si>
  <si>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</si>
  <si>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</si>
  <si>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</si>
  <si>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</si>
  <si>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</si>
  <si>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</si>
  <si>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</si>
  <si>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</si>
  <si>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</si>
  <si>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</si>
  <si>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</si>
  <si>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</si>
  <si>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</si>
  <si>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</si>
  <si>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</si>
  <si>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</si>
  <si>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</si>
  <si>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</si>
  <si>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</si>
  <si>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</si>
  <si>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</si>
  <si>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</si>
  <si>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</si>
  <si>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</si>
  <si>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</si>
  <si>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</si>
  <si>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</si>
  <si>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</si>
  <si>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</si>
  <si>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</si>
  <si>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</si>
  <si>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</si>
  <si>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</si>
  <si>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</si>
  <si>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</si>
  <si>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</si>
  <si>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</si>
  <si>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</si>
  <si>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</si>
  <si>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</si>
  <si>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</si>
  <si>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</si>
  <si>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</si>
  <si>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</si>
  <si>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</si>
  <si>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</si>
  <si>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</si>
  <si>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</si>
  <si>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</si>
  <si>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</si>
  <si>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</si>
  <si>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</si>
  <si>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</si>
  <si>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</si>
  <si>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</si>
  <si>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</si>
  <si>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</si>
  <si>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</si>
  <si>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</si>
  <si>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</si>
  <si>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</si>
  <si>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</si>
  <si>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</si>
  <si>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</si>
  <si>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</si>
  <si>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</si>
  <si>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</si>
  <si>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</si>
  <si>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</si>
  <si>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</si>
  <si>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</si>
  <si>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</si>
  <si>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</si>
  <si>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</si>
  <si>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</si>
  <si>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</si>
  <si>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</si>
  <si>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</si>
  <si>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</si>
  <si>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</si>
  <si>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</si>
  <si>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</si>
  <si>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</si>
  <si>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</si>
  <si>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</si>
  <si>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</si>
  <si>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</si>
  <si>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</si>
  <si>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</si>
  <si>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</si>
  <si>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</si>
  <si>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</si>
  <si>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</si>
  <si>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</si>
  <si>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</si>
  <si>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</si>
  <si>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</si>
  <si>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</si>
  <si>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</si>
  <si>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</si>
  <si>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</si>
  <si>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</si>
  <si>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</si>
  <si>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</si>
  <si>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</si>
  <si>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</si>
  <si>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</si>
  <si>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</si>
  <si>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</si>
  <si>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</si>
  <si>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</si>
  <si>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</si>
  <si>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</si>
  <si>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</si>
  <si>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</si>
  <si>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</si>
  <si>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</si>
  <si>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</si>
  <si>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</si>
  <si>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</si>
  <si>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</si>
  <si>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</si>
  <si>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</si>
  <si>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</si>
  <si>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</si>
  <si>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</si>
  <si>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</si>
  <si>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</si>
  <si>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</si>
  <si>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</si>
  <si>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</si>
  <si>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</si>
  <si>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</si>
  <si>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</si>
  <si>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</si>
  <si>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</si>
  <si>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</si>
  <si>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</si>
  <si>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</si>
  <si>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</si>
  <si>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</si>
  <si>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</si>
  <si>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</si>
  <si>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</si>
  <si>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</si>
  <si>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</si>
  <si>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</si>
  <si>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</si>
  <si>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</si>
  <si>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</si>
  <si>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</si>
  <si>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</si>
  <si>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</si>
  <si>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</si>
  <si>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</si>
  <si>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</si>
  <si>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</si>
  <si>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</si>
  <si>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</si>
  <si>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</si>
  <si>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</si>
  <si>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</si>
  <si>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</si>
  <si>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</si>
  <si>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</si>
  <si>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</si>
  <si>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</si>
  <si>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</si>
  <si>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</si>
  <si>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</si>
  <si>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</si>
  <si>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</si>
  <si>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</si>
  <si>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</si>
  <si>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</si>
  <si>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</si>
  <si>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</si>
  <si>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</si>
  <si>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</si>
  <si>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</si>
  <si>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</si>
  <si>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</si>
  <si>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</si>
  <si>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</si>
  <si>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</si>
  <si>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</si>
  <si>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</si>
  <si>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</si>
  <si>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</si>
  <si>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</si>
  <si>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</si>
  <si>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</si>
  <si>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</si>
  <si>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</si>
  <si>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</si>
  <si>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</si>
  <si>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</si>
  <si>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</si>
  <si>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</si>
  <si>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</si>
  <si>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</si>
  <si>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</si>
  <si>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</si>
  <si>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</si>
  <si>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</si>
  <si>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</si>
  <si>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</si>
  <si>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</si>
  <si>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</si>
  <si>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</si>
  <si>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</si>
  <si>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</si>
  <si>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</si>
  <si>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</si>
  <si>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</si>
  <si>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</si>
  <si>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</si>
  <si>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</si>
  <si>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</si>
  <si>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</si>
  <si>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</si>
  <si>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</si>
  <si>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</si>
  <si>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</si>
  <si>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</si>
  <si>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</si>
  <si>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</si>
  <si>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</si>
  <si>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</si>
  <si>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</si>
  <si>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</si>
  <si>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</si>
  <si>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</si>
  <si>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</si>
  <si>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</si>
  <si>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</si>
  <si>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</si>
  <si>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</si>
  <si>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</si>
  <si>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</si>
  <si>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</si>
  <si>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</si>
  <si>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</si>
  <si>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</si>
  <si>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</si>
  <si>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</si>
  <si>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</si>
  <si>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</si>
  <si>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</si>
  <si>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</si>
  <si>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</si>
  <si>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</si>
  <si>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</si>
  <si>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</si>
  <si>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</si>
  <si>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</si>
  <si>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</si>
  <si>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</si>
  <si>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</si>
  <si>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</si>
  <si>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</si>
  <si>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</si>
  <si>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</si>
  <si>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</si>
  <si>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</si>
  <si>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</si>
  <si>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</si>
  <si>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</si>
  <si>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</si>
  <si>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</si>
  <si>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</si>
  <si>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</si>
  <si>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</si>
  <si>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</si>
  <si>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</si>
  <si>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</si>
  <si>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</si>
  <si>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</si>
  <si>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</si>
  <si>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</si>
  <si>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</si>
  <si>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</si>
  <si>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</si>
  <si>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</si>
  <si>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</si>
  <si>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</si>
  <si>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</si>
  <si>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</si>
  <si>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</si>
  <si>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</si>
  <si>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</si>
  <si>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</si>
  <si>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</si>
  <si>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</si>
  <si>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</si>
  <si>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</si>
  <si>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</si>
  <si>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</si>
  <si>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</si>
  <si>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</si>
  <si>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</si>
  <si>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</si>
  <si>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</si>
  <si>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</si>
  <si>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</si>
  <si>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</si>
  <si>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</si>
  <si>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</si>
  <si>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</si>
  <si>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</si>
  <si>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</si>
  <si>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</si>
  <si>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</si>
  <si>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</si>
  <si>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</si>
  <si>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</si>
  <si>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</si>
  <si>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</si>
  <si>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</si>
  <si>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</si>
  <si>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</si>
  <si>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</si>
  <si>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</si>
  <si>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</si>
  <si>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</si>
  <si>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</si>
  <si>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</si>
  <si>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</si>
  <si>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</si>
  <si>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</si>
  <si>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</si>
  <si>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</si>
  <si>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</si>
  <si>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</si>
  <si>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</si>
  <si>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</si>
  <si>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</si>
  <si>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</si>
  <si>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</si>
  <si>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</si>
  <si>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</si>
  <si>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</si>
  <si>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</si>
  <si>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</si>
  <si>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</si>
  <si>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</si>
  <si>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</si>
  <si>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</si>
  <si>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</si>
  <si>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</si>
  <si>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</si>
  <si>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</si>
  <si>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</si>
  <si>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</si>
  <si>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</si>
  <si>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</si>
  <si>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</si>
  <si>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</si>
  <si>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</si>
  <si>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</si>
  <si>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</si>
  <si>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</si>
  <si>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</si>
  <si>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</si>
  <si>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</si>
  <si>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</si>
  <si>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</si>
  <si>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</si>
  <si>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</si>
  <si>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</si>
  <si>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</si>
  <si>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</si>
  <si>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</si>
  <si>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</si>
  <si>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</si>
  <si>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</si>
  <si>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</si>
  <si>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</si>
  <si>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</si>
  <si>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</si>
  <si>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</si>
  <si>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</si>
  <si>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</si>
  <si>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</si>
  <si>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</si>
  <si>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</si>
  <si>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</si>
  <si>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</si>
  <si>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</si>
  <si>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</si>
  <si>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</si>
  <si>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</si>
  <si>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</si>
  <si>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</si>
  <si>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</si>
  <si>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</si>
  <si>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</si>
  <si>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</si>
  <si>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</si>
  <si>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</si>
  <si>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</si>
  <si>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</si>
  <si>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</si>
  <si>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</si>
  <si>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</si>
  <si>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</si>
  <si>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</si>
  <si>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</si>
  <si>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</si>
  <si>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</si>
  <si>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</si>
  <si>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</si>
  <si>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</si>
  <si>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</si>
  <si>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</si>
  <si>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</si>
  <si>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</si>
  <si>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</si>
  <si>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</si>
  <si>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</si>
  <si>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</si>
  <si>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</si>
  <si>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</si>
  <si>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</si>
  <si>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</si>
  <si>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</si>
  <si>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</si>
  <si>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</si>
  <si>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</si>
  <si>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</si>
  <si>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</si>
  <si>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</si>
  <si>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</si>
  <si>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</si>
  <si>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</si>
  <si>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</si>
  <si>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</si>
  <si>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</si>
  <si>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</si>
  <si>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</si>
  <si>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</si>
  <si>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</si>
  <si>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</si>
  <si>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</si>
  <si>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</si>
  <si>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</si>
  <si>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</si>
  <si>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</si>
  <si>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</si>
  <si>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</si>
  <si>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</si>
  <si>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</si>
  <si>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</si>
  <si>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</si>
  <si>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</si>
  <si>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</si>
  <si>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</si>
  <si>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</si>
  <si>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</si>
  <si>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</si>
  <si>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</si>
  <si>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</si>
  <si>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</si>
  <si>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</si>
  <si>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</si>
  <si>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</si>
  <si>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</si>
  <si>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</si>
  <si>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</si>
  <si>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</si>
  <si>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</si>
  <si>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</si>
  <si>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</si>
  <si>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</si>
  <si>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</si>
  <si>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</si>
  <si>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</si>
  <si>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</si>
  <si>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</si>
  <si>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</si>
  <si>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</si>
  <si>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</si>
  <si>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</si>
  <si>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</si>
  <si>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</si>
  <si>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</si>
  <si>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</si>
  <si>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</si>
  <si>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</si>
  <si>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</si>
  <si>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</si>
  <si>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</si>
  <si>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</si>
  <si>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</si>
  <si>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</si>
  <si>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</si>
  <si>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</si>
  <si>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</si>
  <si>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</si>
  <si>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</si>
  <si>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</si>
  <si>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</si>
  <si>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</si>
  <si>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</si>
  <si>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</si>
  <si>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</si>
  <si>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</si>
  <si>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</si>
  <si>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</si>
  <si>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</si>
  <si>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</si>
  <si>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</si>
  <si>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</si>
  <si>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</si>
  <si>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</si>
  <si>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</si>
  <si>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</si>
  <si>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</si>
  <si>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</si>
  <si>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</si>
  <si>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</si>
  <si>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</si>
  <si>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</si>
  <si>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</si>
  <si>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</si>
  <si>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</si>
  <si>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</si>
  <si>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</si>
  <si>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</si>
  <si>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</si>
  <si>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</si>
  <si>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</si>
  <si>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</si>
  <si>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</si>
  <si>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</si>
  <si>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</si>
  <si>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</si>
  <si>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</si>
  <si>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</si>
  <si>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</si>
  <si>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</si>
  <si>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</si>
  <si>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</si>
  <si>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</si>
  <si>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</si>
  <si>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</si>
  <si>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</si>
  <si>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</si>
  <si>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</si>
  <si>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</si>
  <si>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</si>
  <si>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</si>
  <si>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</si>
  <si>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</si>
  <si>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</si>
  <si>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</si>
  <si>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</si>
  <si>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</si>
  <si>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</si>
  <si>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</si>
  <si>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</si>
  <si>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</si>
  <si>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</si>
  <si>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</si>
  <si>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</si>
  <si>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</si>
  <si>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</si>
  <si>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</si>
  <si>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</si>
  <si>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</si>
  <si>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</si>
  <si>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</si>
  <si>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</si>
  <si>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</si>
  <si>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</si>
  <si>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</si>
  <si>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</si>
  <si>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</si>
  <si>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</si>
  <si>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</si>
  <si>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</si>
  <si>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</si>
  <si>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</si>
  <si>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</si>
  <si>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</si>
  <si>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</si>
  <si>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</si>
  <si>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</si>
  <si>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</si>
  <si>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</si>
  <si>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</si>
  <si>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</si>
  <si>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</si>
  <si>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</si>
  <si>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</si>
  <si>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</si>
  <si>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</si>
  <si>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</si>
  <si>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</si>
  <si>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</si>
  <si>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</si>
  <si>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</si>
  <si>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</si>
  <si>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</si>
  <si>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</si>
  <si>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</si>
  <si>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</si>
  <si>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</si>
  <si>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</si>
  <si>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</si>
  <si>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</si>
  <si>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</si>
  <si>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</si>
  <si>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</si>
  <si>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</si>
  <si>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</si>
  <si>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</si>
  <si>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</si>
  <si>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</si>
  <si>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</si>
  <si>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</si>
  <si>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</si>
  <si>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</si>
  <si>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</si>
  <si>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</si>
  <si>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</si>
  <si>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</si>
  <si>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</si>
  <si>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</si>
  <si>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</si>
  <si>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</si>
  <si>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</si>
  <si>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</si>
  <si>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</si>
  <si>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</si>
  <si>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</si>
  <si>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</si>
  <si>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</si>
  <si>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</si>
  <si>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</si>
  <si>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</si>
  <si>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</si>
  <si>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</si>
  <si>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</si>
  <si>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</si>
  <si>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</si>
  <si>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</si>
  <si>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</si>
  <si>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</si>
  <si>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</si>
  <si>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</si>
  <si>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</si>
  <si>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</si>
  <si>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</si>
  <si>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</si>
  <si>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</si>
  <si>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</si>
  <si>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</si>
  <si>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</si>
  <si>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</si>
  <si>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</si>
  <si>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</si>
  <si>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</si>
  <si>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</si>
  <si>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</si>
  <si>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</si>
  <si>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</si>
  <si>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</si>
  <si>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</si>
  <si>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</si>
  <si>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</si>
  <si>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</si>
  <si>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</si>
  <si>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</si>
  <si>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</si>
  <si>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</si>
  <si>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</si>
  <si>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</si>
  <si>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</si>
  <si>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</si>
  <si>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</si>
  <si>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</si>
  <si>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</si>
  <si>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</si>
  <si>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</si>
  <si>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</si>
  <si>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</si>
  <si>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</si>
  <si>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</si>
  <si>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</si>
  <si>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</si>
  <si>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</si>
  <si>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</si>
  <si>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</si>
  <si>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</si>
  <si>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</si>
  <si>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</si>
  <si>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</si>
  <si>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</si>
  <si>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</si>
  <si>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</si>
  <si>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</si>
  <si>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</si>
  <si>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</si>
  <si>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</si>
  <si>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</si>
  <si>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</si>
  <si>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</si>
  <si>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</si>
  <si>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</si>
  <si>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</si>
  <si>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</si>
  <si>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</si>
  <si>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</si>
  <si>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</si>
  <si>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</si>
  <si>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</si>
  <si>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</si>
  <si>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</si>
  <si>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</si>
  <si>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</si>
  <si>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</si>
  <si>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</si>
  <si>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</si>
  <si>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</si>
  <si>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</si>
  <si>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</si>
  <si>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</si>
  <si>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</si>
  <si>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</si>
  <si>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</si>
  <si>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</si>
  <si>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</si>
  <si>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</si>
  <si>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</si>
  <si>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</si>
  <si>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</si>
  <si>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</si>
  <si>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</si>
  <si>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</si>
  <si>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</si>
  <si>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</si>
  <si>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</si>
  <si>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</si>
  <si>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</si>
  <si>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</si>
  <si>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</si>
  <si>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</si>
  <si>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</si>
  <si>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</si>
  <si>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</si>
  <si>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</si>
  <si>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</si>
  <si>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</si>
  <si>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</si>
  <si>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</si>
  <si>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</si>
  <si>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</si>
  <si>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</si>
  <si>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</si>
  <si>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</si>
  <si>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</si>
  <si>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</si>
  <si>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</si>
  <si>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</si>
  <si>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</si>
  <si>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</si>
  <si>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</si>
  <si>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</si>
  <si>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</si>
  <si>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</si>
  <si>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</si>
  <si>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</si>
  <si>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</si>
  <si>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</si>
  <si>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</si>
  <si>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</si>
  <si>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</si>
  <si>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</si>
  <si>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</si>
  <si>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</si>
  <si>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</si>
  <si>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</si>
  <si>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</si>
  <si>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</si>
  <si>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</si>
  <si>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</si>
  <si>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</si>
  <si>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</si>
  <si>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</si>
  <si>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</si>
  <si>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</si>
  <si>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</si>
  <si>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</si>
  <si>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</si>
  <si>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</si>
  <si>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</si>
  <si>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</si>
  <si>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</si>
  <si>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</si>
  <si>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</si>
  <si>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</si>
  <si>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</si>
  <si>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</si>
  <si>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</si>
  <si>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</si>
  <si>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</si>
  <si>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</si>
  <si>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</si>
  <si>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</si>
  <si>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</si>
  <si>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</si>
  <si>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</si>
  <si>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</si>
  <si>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</si>
  <si>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</si>
  <si>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</si>
  <si>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</si>
  <si>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</si>
  <si>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</si>
  <si>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</si>
  <si>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</si>
  <si>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</si>
  <si>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</si>
  <si>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</si>
  <si>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</si>
  <si>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</si>
  <si>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</si>
  <si>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</si>
  <si>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</si>
  <si>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</si>
  <si>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</si>
  <si>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</si>
  <si>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</si>
  <si>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</si>
  <si>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</si>
  <si>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</si>
  <si>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</si>
  <si>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</si>
  <si>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</si>
  <si>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</si>
  <si>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</si>
  <si>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</si>
  <si>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</si>
  <si>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</si>
  <si>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</si>
  <si>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</si>
  <si>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</si>
  <si>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</si>
  <si>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</si>
  <si>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</si>
  <si>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</si>
  <si>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</si>
  <si>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</si>
  <si>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</si>
  <si>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</si>
  <si>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</si>
  <si>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</si>
  <si>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</si>
  <si>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</si>
  <si>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</si>
  <si>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</si>
  <si>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</si>
  <si>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</si>
  <si>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</si>
  <si>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</si>
  <si>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</si>
  <si>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</si>
  <si>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</si>
  <si>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</si>
  <si>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</si>
  <si>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</si>
  <si>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</si>
  <si>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</si>
  <si>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</si>
  <si>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</si>
  <si>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</si>
  <si>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</si>
  <si>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</si>
  <si>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</si>
  <si>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</si>
  <si>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</si>
  <si>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</si>
  <si>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</si>
  <si>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</si>
  <si>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</si>
  <si>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</si>
  <si>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</si>
  <si>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</si>
  <si>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</si>
  <si>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</si>
  <si>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</si>
  <si>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</si>
  <si>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</si>
  <si>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</si>
  <si>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</si>
  <si>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</si>
  <si>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</si>
  <si>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</si>
  <si>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</si>
  <si>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</si>
  <si>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</si>
  <si>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</si>
  <si>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</si>
  <si>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</si>
  <si>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</si>
  <si>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</si>
  <si>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</si>
  <si>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</si>
  <si>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</si>
  <si>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</si>
  <si>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</si>
  <si>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</si>
  <si>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</si>
  <si>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</si>
  <si>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</si>
  <si>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</si>
  <si>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</si>
  <si>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</si>
  <si>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</si>
  <si>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</si>
  <si>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</si>
  <si>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</si>
  <si>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</si>
  <si>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</si>
  <si>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</si>
  <si>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</si>
  <si>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</si>
  <si>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</si>
  <si>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</si>
  <si>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</si>
  <si>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</si>
  <si>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</si>
  <si>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</si>
  <si>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</si>
  <si>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</si>
  <si>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</si>
  <si>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</si>
  <si>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</si>
  <si>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</si>
  <si>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</si>
  <si>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</si>
  <si>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</si>
  <si>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</si>
  <si>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</si>
  <si>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</si>
  <si>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</si>
  <si>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</si>
  <si>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</si>
  <si>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</si>
  <si>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</si>
  <si>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</si>
  <si>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</si>
  <si>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</si>
  <si>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</si>
  <si>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</si>
  <si>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</si>
  <si>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</si>
  <si>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</si>
  <si>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</si>
  <si>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</si>
  <si>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</si>
  <si>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</si>
  <si>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</si>
  <si>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</si>
  <si>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</si>
  <si>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</si>
  <si>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</si>
  <si>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</si>
  <si>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</si>
  <si>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</si>
  <si>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</si>
  <si>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</si>
  <si>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</si>
  <si>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</si>
  <si>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</si>
  <si>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</si>
  <si>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</si>
  <si>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</si>
  <si>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</si>
  <si>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</si>
  <si>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</si>
  <si>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</si>
  <si>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</si>
  <si>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</si>
  <si>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</si>
  <si>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</si>
  <si>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</si>
  <si>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</si>
  <si>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</si>
  <si>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</si>
  <si>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</si>
  <si>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</si>
  <si>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</si>
  <si>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</si>
  <si>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</si>
  <si>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</si>
  <si>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</si>
  <si>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</si>
  <si>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</si>
  <si>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</si>
  <si>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</si>
  <si>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</si>
  <si>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</si>
  <si>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</si>
  <si>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</si>
  <si>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</si>
  <si>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</si>
  <si>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</si>
  <si>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</si>
  <si>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</si>
  <si>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</si>
  <si>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</si>
  <si>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</si>
  <si>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</si>
  <si>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</si>
  <si>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</si>
  <si>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</si>
  <si>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</si>
  <si>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</si>
  <si>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</si>
  <si>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</si>
  <si>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</si>
  <si>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</si>
  <si>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</si>
  <si>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</si>
  <si>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</si>
  <si>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</si>
  <si>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</si>
  <si>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</si>
  <si>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</si>
  <si>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</si>
  <si>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</si>
  <si>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</si>
  <si>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</si>
  <si>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</si>
  <si>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</si>
  <si>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</si>
  <si>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</si>
  <si>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</si>
  <si>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</si>
  <si>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</si>
  <si>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</si>
  <si>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</si>
  <si>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</si>
  <si>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</si>
  <si>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</si>
  <si>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</si>
  <si>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</si>
  <si>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</si>
  <si>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</si>
  <si>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</si>
  <si>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</si>
  <si>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</si>
  <si>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</si>
  <si>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</si>
  <si>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</si>
  <si>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</si>
  <si>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</si>
  <si>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</si>
  <si>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</si>
  <si>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</si>
  <si>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</si>
  <si>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</si>
  <si>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</si>
  <si>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</si>
  <si>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</si>
  <si>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</si>
  <si>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</si>
  <si>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</si>
  <si>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</si>
  <si>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</si>
  <si>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</si>
  <si>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</si>
  <si>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</si>
  <si>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</si>
  <si>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</si>
  <si>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</si>
  <si>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</si>
  <si>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</si>
  <si>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</si>
  <si>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</si>
  <si>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</si>
  <si>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</si>
  <si>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</si>
  <si>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</si>
  <si>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</si>
  <si>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</si>
  <si>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</si>
  <si>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</si>
  <si>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</si>
  <si>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</si>
  <si>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</si>
  <si>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</si>
  <si>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</si>
  <si>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</si>
  <si>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</si>
  <si>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</si>
  <si>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</si>
  <si>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</si>
  <si>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</si>
  <si>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</si>
  <si>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</si>
  <si>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</si>
  <si>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</si>
  <si>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</si>
  <si>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</si>
  <si>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</si>
  <si>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</si>
  <si>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</si>
  <si>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</si>
  <si>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</si>
  <si>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</si>
  <si>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</si>
  <si>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</si>
  <si>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</si>
  <si>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</si>
  <si>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</si>
  <si>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</si>
  <si>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</si>
  <si>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</si>
  <si>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</si>
  <si>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</si>
  <si>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</si>
  <si>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</si>
  <si>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</si>
  <si>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</si>
  <si>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</si>
  <si>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</si>
  <si>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</si>
  <si>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</si>
  <si>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</si>
  <si>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</si>
  <si>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</si>
  <si>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</si>
  <si>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</si>
  <si>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</si>
  <si>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</si>
  <si>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</si>
  <si>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</si>
  <si>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</si>
  <si>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</si>
  <si>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</si>
  <si>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</si>
  <si>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</si>
  <si>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</si>
  <si>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</si>
  <si>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</si>
  <si>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</si>
  <si>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</si>
  <si>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</si>
  <si>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</si>
  <si>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</si>
  <si>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</si>
  <si>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</si>
  <si>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</si>
  <si>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</si>
  <si>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</si>
  <si>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</si>
  <si>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</si>
  <si>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</si>
  <si>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</si>
  <si>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</si>
  <si>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</si>
  <si>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</si>
  <si>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</si>
  <si>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</si>
  <si>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</si>
  <si>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</si>
  <si>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</si>
  <si>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</si>
  <si>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</si>
  <si>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</si>
  <si>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</si>
  <si>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</si>
  <si>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</si>
  <si>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</si>
  <si>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</si>
  <si>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</si>
  <si>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</si>
  <si>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</si>
  <si>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</si>
  <si>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</si>
  <si>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</si>
  <si>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</si>
  <si>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</si>
  <si>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</si>
  <si>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</si>
  <si>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</si>
  <si>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</si>
  <si>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</si>
  <si>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</si>
  <si>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</si>
  <si>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</si>
  <si>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</si>
  <si>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</si>
  <si>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</si>
  <si>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</si>
  <si>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</si>
  <si>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</si>
  <si>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</si>
  <si>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</si>
  <si>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</si>
  <si>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</si>
  <si>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</si>
  <si>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</si>
  <si>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</si>
  <si>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</si>
  <si>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</si>
  <si>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</si>
  <si>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</si>
  <si>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</si>
  <si>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</si>
  <si>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</si>
  <si>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</si>
  <si>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</si>
  <si>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</si>
  <si>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</si>
  <si>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</si>
  <si>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</si>
  <si>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</si>
  <si>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</si>
  <si>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</si>
  <si>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</si>
  <si>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</si>
  <si>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</si>
  <si>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</si>
  <si>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</si>
  <si>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</si>
  <si>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</si>
  <si>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</si>
  <si>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</si>
  <si>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</si>
  <si>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</si>
  <si>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</si>
  <si>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</si>
  <si>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</si>
  <si>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</si>
  <si>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</si>
  <si>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</si>
  <si>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</si>
  <si>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</si>
  <si>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</si>
  <si>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</si>
  <si>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</si>
  <si>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</si>
  <si>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</si>
  <si>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</si>
  <si>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</si>
  <si>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</si>
  <si>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</si>
  <si>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</si>
  <si>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</si>
  <si>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</si>
  <si>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</si>
  <si>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</si>
  <si>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</si>
  <si>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</si>
  <si>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</si>
  <si>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</si>
  <si>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</si>
  <si>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</si>
  <si>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</si>
  <si>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</si>
  <si>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</si>
  <si>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</si>
  <si>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</si>
  <si>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</si>
  <si>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</si>
  <si>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</si>
  <si>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</si>
  <si>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</si>
  <si>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</si>
  <si>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</si>
  <si>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</si>
  <si>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</si>
  <si>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</si>
  <si>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</si>
  <si>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</si>
  <si>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</si>
  <si>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</si>
  <si>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</si>
  <si>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</si>
  <si>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</si>
  <si>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</si>
  <si>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</si>
  <si>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</si>
  <si>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</si>
  <si>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</si>
  <si>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</si>
  <si>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</si>
  <si>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</si>
  <si>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</si>
  <si>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</si>
  <si>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</si>
  <si>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</si>
  <si>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</si>
  <si>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</si>
  <si>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</si>
  <si>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</si>
  <si>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</si>
  <si>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</si>
  <si>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</si>
  <si>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</si>
  <si>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</si>
  <si>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</si>
  <si>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</si>
  <si>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</si>
  <si>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</si>
  <si>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</si>
  <si>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</si>
  <si>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</si>
  <si>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</si>
  <si>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</si>
  <si>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</si>
  <si>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</si>
  <si>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</si>
  <si>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</si>
  <si>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</si>
  <si>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</si>
  <si>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</si>
  <si>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</si>
  <si>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</si>
  <si>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</si>
  <si>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</si>
  <si>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</si>
  <si>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</si>
  <si>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</si>
  <si>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</si>
  <si>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</si>
  <si>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</si>
  <si>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</si>
  <si>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</si>
  <si>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</si>
  <si>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</si>
  <si>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</si>
  <si>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</si>
  <si>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</si>
  <si>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</si>
  <si>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</si>
  <si>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</si>
  <si>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</si>
  <si>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</si>
  <si>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</si>
  <si>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</si>
  <si>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</si>
  <si>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</si>
  <si>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</si>
  <si>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</si>
  <si>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</si>
  <si>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</si>
  <si>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</si>
  <si>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</si>
  <si>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</si>
  <si>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</si>
  <si>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</si>
  <si>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</si>
  <si>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</si>
  <si>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</si>
  <si>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</si>
  <si>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</si>
  <si>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</si>
  <si>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</si>
  <si>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</si>
  <si>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</si>
  <si>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</si>
  <si>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</si>
  <si>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</si>
  <si>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</si>
  <si>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</si>
  <si>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</si>
  <si>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</si>
  <si>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</si>
  <si>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</si>
  <si>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</si>
  <si>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</si>
  <si>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</si>
  <si>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</si>
  <si>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</si>
  <si>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</si>
  <si>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</si>
  <si>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</si>
  <si>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</si>
  <si>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</si>
  <si>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</si>
  <si>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</si>
  <si>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</si>
  <si>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</si>
  <si>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</si>
  <si>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</si>
  <si>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</si>
  <si>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</si>
  <si>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</si>
  <si>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</si>
  <si>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</si>
  <si>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</si>
  <si>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</si>
  <si>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</si>
  <si>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</si>
  <si>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</si>
  <si>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</si>
  <si>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</si>
  <si>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</si>
  <si>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</si>
  <si>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</si>
  <si>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</si>
  <si>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</si>
  <si>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</si>
  <si>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</si>
  <si>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</si>
  <si>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</si>
  <si>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</si>
  <si>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</si>
  <si>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</si>
  <si>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</si>
  <si>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</si>
  <si>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</si>
  <si>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</si>
  <si>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</si>
  <si>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</si>
  <si>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</si>
  <si>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</si>
  <si>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</si>
  <si>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</si>
  <si>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</si>
  <si>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</si>
  <si>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</si>
  <si>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</si>
  <si>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</si>
  <si>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</si>
  <si>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</si>
  <si>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</si>
  <si>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</si>
  <si>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</si>
  <si>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</si>
  <si>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</si>
  <si>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</si>
  <si>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</si>
  <si>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</si>
  <si>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</si>
  <si>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</si>
  <si>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</si>
  <si>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</si>
  <si>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</si>
  <si>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</si>
  <si>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</si>
  <si>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</si>
  <si>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</si>
  <si>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</si>
  <si>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</si>
  <si>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</si>
  <si>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</si>
  <si>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</si>
  <si>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</si>
  <si>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</si>
  <si>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</si>
  <si>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</si>
  <si>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</si>
  <si>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</si>
  <si>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</si>
  <si>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</si>
  <si>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</si>
  <si>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</si>
  <si>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</si>
  <si>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</si>
  <si>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</si>
  <si>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</si>
  <si>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</si>
  <si>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</si>
  <si>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</si>
  <si>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</si>
  <si>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</si>
  <si>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</si>
  <si>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</si>
  <si>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</si>
  <si>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</si>
  <si>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</si>
  <si>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</si>
  <si>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</si>
  <si>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</si>
  <si>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</si>
  <si>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</si>
  <si>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</si>
  <si>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</si>
  <si>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</si>
  <si>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</si>
  <si>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</si>
  <si>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</si>
  <si>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</si>
  <si>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</si>
  <si>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</si>
  <si>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</si>
  <si>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</si>
  <si>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</si>
  <si>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</si>
  <si>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</si>
  <si>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</si>
  <si>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</si>
  <si>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</si>
  <si>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</si>
  <si>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</si>
  <si>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</si>
  <si>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</si>
  <si>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</si>
  <si>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</si>
  <si>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</si>
  <si>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</si>
  <si>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</si>
  <si>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</si>
  <si>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</si>
  <si>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</si>
  <si>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</si>
  <si>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</si>
  <si>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</si>
  <si>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</si>
  <si>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</si>
  <si>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</si>
  <si>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</si>
  <si>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</si>
  <si>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</si>
  <si>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</si>
  <si>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</si>
  <si>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</si>
  <si>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</si>
  <si>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</si>
  <si>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</si>
  <si>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</si>
  <si>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</si>
  <si>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</si>
  <si>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</si>
  <si>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</si>
  <si>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</si>
  <si>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</si>
  <si>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</si>
  <si>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</si>
  <si>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</si>
  <si>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</si>
  <si>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</si>
  <si>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</si>
  <si>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</si>
  <si>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</si>
  <si>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</si>
  <si>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</si>
  <si>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</si>
  <si>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</si>
  <si>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</si>
  <si>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</si>
  <si>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</si>
  <si>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</si>
  <si>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</si>
  <si>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</si>
  <si>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</si>
  <si>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</si>
  <si>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</si>
  <si>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</si>
  <si>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</si>
  <si>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</si>
  <si>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</si>
  <si>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</si>
  <si>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</si>
  <si>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</si>
  <si>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</si>
  <si>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</si>
  <si>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</si>
  <si>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</si>
  <si>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</si>
  <si>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</si>
  <si>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</si>
  <si>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</si>
  <si>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</si>
  <si>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</si>
  <si>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</si>
  <si>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</si>
  <si>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</si>
  <si>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</si>
  <si>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</si>
  <si>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</si>
  <si>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</si>
  <si>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</si>
  <si>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</si>
  <si>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</si>
  <si>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</si>
  <si>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</si>
  <si>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</si>
  <si>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</si>
  <si>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</si>
  <si>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</si>
  <si>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</si>
  <si>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</si>
  <si>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</si>
  <si>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</si>
  <si>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</si>
  <si>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</si>
  <si>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</si>
  <si>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</si>
  <si>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</si>
  <si>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</si>
  <si>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</si>
  <si>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</si>
  <si>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</si>
  <si>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</si>
  <si>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</si>
  <si>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</si>
  <si>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</si>
  <si>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</si>
  <si>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</si>
  <si>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</si>
  <si>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</si>
  <si>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</si>
  <si>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</si>
  <si>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</si>
  <si>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</si>
  <si>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</si>
  <si>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</si>
  <si>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</si>
  <si>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</si>
  <si>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</si>
  <si>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</si>
  <si>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</si>
  <si>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</si>
  <si>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</si>
  <si>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</si>
  <si>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</si>
  <si>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</si>
  <si>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</si>
  <si>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</si>
  <si>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</si>
  <si>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</si>
  <si>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</si>
  <si>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</si>
  <si>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</si>
  <si>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</si>
  <si>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</si>
  <si>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</si>
  <si>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</si>
  <si>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</si>
  <si>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</si>
  <si>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</si>
  <si>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</si>
  <si>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</si>
  <si>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</si>
  <si>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</si>
  <si>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</si>
  <si>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</si>
  <si>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</si>
  <si>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</si>
  <si>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</si>
  <si>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</si>
  <si>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</si>
  <si>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</si>
  <si>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</si>
  <si>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</si>
  <si>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</si>
  <si>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</si>
  <si>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</si>
  <si>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</si>
  <si>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</si>
  <si>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</si>
  <si>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</si>
  <si>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</si>
  <si>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</si>
  <si>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</si>
  <si>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</si>
  <si>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</si>
  <si>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</si>
  <si>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</si>
  <si>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</si>
  <si>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</si>
  <si>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</si>
  <si>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</si>
  <si>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</si>
  <si>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</si>
  <si>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</si>
  <si>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</si>
  <si>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</si>
  <si>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</si>
  <si>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</si>
  <si>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</si>
  <si>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</si>
  <si>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</si>
  <si>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</si>
  <si>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</si>
  <si>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</si>
  <si>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</si>
  <si>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</si>
  <si>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</si>
  <si>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</si>
  <si>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</si>
  <si>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</si>
  <si>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</si>
  <si>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</si>
  <si>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</si>
  <si>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</si>
  <si>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</si>
  <si>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</si>
  <si>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</si>
  <si>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</si>
  <si>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</si>
  <si>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</si>
  <si>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</si>
  <si>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</si>
  <si>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</si>
  <si>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</si>
  <si>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</si>
  <si>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</si>
  <si>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</si>
  <si>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</si>
  <si>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</si>
  <si>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</si>
  <si>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</si>
  <si>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</si>
  <si>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</si>
  <si>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</si>
  <si>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</si>
  <si>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</si>
  <si>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</si>
  <si>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</si>
  <si>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</si>
  <si>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</si>
  <si>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</si>
  <si>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</si>
  <si>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</si>
  <si>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</si>
  <si>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</si>
  <si>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</si>
  <si>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</si>
  <si>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</si>
  <si>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</si>
  <si>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</si>
  <si>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</si>
  <si>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</si>
  <si>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</si>
  <si>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</si>
  <si>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</si>
  <si>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</si>
  <si>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</si>
  <si>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</si>
  <si>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</si>
  <si>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</si>
  <si>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</si>
  <si>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</si>
  <si>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</si>
  <si>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</si>
  <si>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</si>
  <si>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</si>
  <si>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</si>
  <si>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</si>
  <si>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</si>
  <si>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</si>
  <si>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</si>
  <si>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</si>
  <si>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</si>
  <si>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</si>
  <si>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</si>
  <si>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</si>
  <si>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</si>
  <si>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</si>
  <si>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</si>
  <si>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</si>
  <si>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</si>
  <si>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</si>
  <si>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</si>
  <si>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</si>
  <si>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</si>
  <si>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</si>
  <si>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</si>
  <si>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</si>
  <si>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</si>
  <si>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</si>
  <si>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</si>
  <si>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</si>
  <si>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</si>
  <si>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</si>
  <si>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</si>
  <si>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</si>
  <si>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</si>
  <si>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</si>
  <si>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</si>
  <si>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</si>
  <si>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</si>
  <si>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</si>
  <si>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</si>
  <si>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</si>
  <si>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</si>
  <si>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</si>
  <si>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</si>
  <si>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</si>
  <si>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</si>
  <si>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</si>
  <si>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</si>
  <si>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</si>
  <si>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</si>
  <si>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</si>
  <si>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</si>
  <si>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</si>
  <si>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</si>
  <si>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</si>
  <si>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</si>
  <si>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</si>
  <si>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</si>
  <si>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</si>
  <si>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</si>
  <si>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</si>
  <si>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</si>
  <si>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</si>
  <si>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</si>
  <si>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</si>
  <si>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</si>
  <si>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</si>
  <si>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</si>
  <si>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</si>
  <si>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</si>
  <si>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</si>
  <si>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</si>
  <si>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</si>
  <si>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</si>
  <si>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</si>
  <si>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</si>
  <si>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</si>
  <si>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</si>
  <si>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</si>
  <si>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</si>
  <si>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</si>
  <si>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</si>
  <si>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</si>
  <si>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</si>
  <si>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</si>
  <si>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</si>
  <si>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</si>
  <si>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</si>
  <si>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</si>
  <si>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</si>
  <si>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</si>
  <si>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</si>
  <si>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</si>
  <si>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</si>
  <si>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</si>
  <si>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</si>
  <si>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</si>
  <si>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</si>
  <si>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</si>
  <si>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</si>
  <si>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</si>
  <si>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</si>
  <si>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</si>
  <si>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</si>
  <si>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</si>
  <si>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</si>
  <si>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</si>
  <si>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</si>
  <si>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</si>
  <si>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</si>
  <si>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</si>
  <si>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</si>
  <si>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</si>
  <si>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</si>
  <si>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</si>
  <si>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</si>
  <si>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</si>
  <si>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</si>
  <si>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</si>
  <si>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</si>
  <si>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</si>
  <si>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</si>
  <si>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</si>
  <si>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</si>
  <si>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</si>
  <si>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</si>
  <si>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</si>
  <si>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</si>
  <si>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</si>
  <si>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</si>
  <si>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</si>
  <si>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</si>
  <si>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</si>
  <si>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</si>
  <si>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</si>
  <si>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</si>
  <si>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</si>
  <si>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</si>
  <si>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</si>
  <si>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</si>
  <si>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</si>
  <si>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</si>
  <si>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</si>
  <si>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</si>
  <si>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</si>
  <si>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</si>
  <si>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</si>
  <si>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</si>
  <si>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</si>
  <si>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</si>
  <si>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</si>
  <si>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</si>
  <si>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</si>
  <si>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</si>
  <si>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</si>
  <si>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</si>
  <si>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</si>
  <si>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</si>
  <si>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</si>
  <si>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</si>
  <si>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</si>
  <si>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</si>
  <si>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</si>
  <si>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</si>
  <si>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</si>
  <si>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</si>
  <si>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</si>
  <si>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</si>
  <si>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</si>
  <si>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</si>
  <si>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</si>
  <si>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</si>
  <si>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</si>
  <si>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</si>
  <si>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</si>
  <si>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</si>
  <si>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</si>
  <si>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</si>
  <si>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</si>
  <si>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</si>
  <si>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</si>
  <si>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</si>
  <si>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</si>
  <si>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</si>
  <si>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</si>
  <si>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</si>
  <si>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</si>
  <si>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</si>
  <si>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</si>
  <si>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</si>
  <si>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</si>
  <si>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</si>
  <si>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</si>
  <si>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</si>
  <si>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</si>
  <si>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</si>
  <si>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</si>
  <si>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</si>
  <si>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</si>
  <si>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</si>
  <si>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</si>
  <si>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</si>
  <si>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</si>
  <si>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</si>
  <si>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</si>
  <si>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</si>
  <si>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</si>
  <si>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</si>
  <si>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</si>
  <si>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</si>
  <si>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</si>
  <si>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</si>
  <si>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</si>
  <si>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</si>
  <si>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</si>
  <si>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</si>
  <si>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</si>
  <si>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</si>
  <si>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</si>
  <si>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</si>
  <si>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</si>
  <si>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</si>
  <si>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</si>
  <si>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</si>
  <si>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</si>
  <si>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</si>
  <si>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</si>
  <si>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</si>
  <si>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</si>
  <si>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</si>
  <si>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</si>
  <si>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</si>
  <si>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</si>
  <si>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</si>
  <si>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</si>
  <si>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</si>
  <si>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</si>
  <si>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</si>
  <si>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</si>
  <si>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</si>
  <si>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</si>
  <si>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</si>
  <si>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</si>
  <si>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</si>
  <si>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</si>
  <si>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</si>
  <si>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</si>
  <si>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</si>
  <si>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</si>
  <si>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</si>
  <si>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</si>
  <si>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</si>
  <si>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</si>
  <si>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</si>
  <si>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</si>
  <si>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</si>
  <si>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</si>
  <si>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</si>
  <si>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</si>
  <si>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</si>
  <si>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</si>
  <si>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</si>
  <si>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</si>
  <si>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</si>
  <si>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</si>
  <si>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</si>
  <si>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</si>
  <si>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</si>
  <si>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</si>
  <si>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</si>
  <si>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</si>
  <si>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</si>
  <si>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</si>
  <si>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</si>
  <si>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</si>
  <si>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</si>
  <si>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</si>
  <si>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</si>
  <si>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</si>
  <si>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</si>
  <si>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</si>
  <si>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</si>
  <si>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</si>
  <si>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</si>
  <si>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</si>
  <si>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</si>
  <si>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</si>
  <si>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</si>
  <si>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</si>
  <si>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</si>
  <si>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</si>
  <si>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</si>
  <si>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</si>
  <si>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</si>
  <si>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</si>
  <si>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</si>
  <si>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</si>
  <si>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</si>
  <si>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</si>
  <si>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</si>
  <si>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</si>
  <si>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</si>
  <si>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</si>
  <si>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</si>
  <si>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</si>
  <si>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</si>
  <si>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</si>
  <si>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</si>
  <si>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</si>
  <si>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</si>
  <si>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</si>
  <si>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</si>
  <si>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</si>
  <si>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</si>
  <si>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</si>
  <si>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</si>
  <si>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</si>
  <si>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</si>
  <si>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</si>
  <si>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</si>
  <si>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</si>
  <si>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</si>
  <si>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</si>
  <si>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</si>
  <si>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</si>
  <si>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</si>
  <si>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</si>
  <si>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</si>
  <si>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</si>
  <si>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</si>
  <si>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</si>
  <si>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</si>
  <si>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</si>
  <si>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</si>
  <si>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</si>
  <si>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</si>
  <si>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</si>
  <si>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</si>
  <si>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</si>
  <si>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</si>
  <si>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</si>
  <si>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</si>
  <si>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</si>
  <si>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</si>
  <si>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</si>
  <si>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</si>
  <si>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</si>
  <si>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</si>
  <si>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</si>
  <si>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</si>
  <si>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</si>
  <si>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</si>
  <si>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</si>
  <si>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</si>
  <si>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</si>
  <si>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</si>
  <si>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</si>
  <si>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</si>
  <si>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</si>
  <si>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</si>
  <si>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</si>
  <si>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</si>
  <si>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</si>
  <si>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</si>
  <si>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</si>
  <si>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</si>
  <si>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</si>
  <si>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</si>
  <si>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</si>
  <si>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</si>
  <si>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</si>
  <si>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</si>
  <si>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</si>
  <si>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</si>
  <si>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</si>
  <si>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</si>
  <si>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</si>
  <si>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</si>
  <si>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</si>
  <si>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</si>
  <si>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</si>
  <si>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</si>
  <si>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</si>
  <si>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</si>
  <si>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</si>
  <si>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</si>
  <si>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</si>
  <si>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</si>
  <si>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</si>
  <si>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</si>
  <si>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</si>
  <si>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</si>
  <si>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</si>
  <si>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</si>
  <si>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</si>
  <si>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</si>
  <si>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</si>
  <si>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</si>
  <si>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</si>
  <si>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</si>
  <si>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</si>
  <si>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</si>
  <si>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</si>
  <si>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</si>
  <si>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</si>
  <si>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</si>
  <si>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</si>
  <si>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</si>
  <si>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</si>
  <si>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</si>
  <si>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</si>
  <si>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</si>
  <si>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</si>
  <si>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</si>
  <si>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</si>
  <si>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</si>
  <si>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</si>
  <si>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</si>
  <si>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</si>
  <si>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</si>
  <si>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</si>
  <si>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</si>
  <si>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</si>
  <si>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</si>
  <si>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</si>
  <si>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</si>
  <si>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</si>
  <si>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</si>
  <si>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</si>
  <si>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</si>
  <si>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</si>
  <si>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</si>
  <si>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</si>
  <si>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</si>
  <si>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</si>
  <si>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</si>
  <si>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</si>
  <si>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</si>
  <si>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</si>
  <si>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</si>
  <si>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</si>
  <si>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</si>
  <si>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</si>
  <si>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</si>
  <si>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</si>
  <si>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</si>
  <si>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</si>
  <si>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</si>
  <si>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</si>
  <si>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</si>
  <si>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</si>
  <si>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</si>
  <si>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</si>
  <si>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</si>
  <si>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</si>
  <si>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</si>
  <si>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</si>
  <si>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</si>
  <si>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</si>
  <si>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</si>
  <si>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</si>
  <si>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</si>
  <si>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</si>
  <si>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</si>
  <si>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</si>
  <si>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</si>
  <si>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</si>
  <si>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</si>
  <si>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</si>
  <si>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</si>
  <si>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</si>
  <si>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</si>
  <si>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</si>
  <si>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</si>
  <si>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</si>
  <si>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</si>
  <si>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</si>
  <si>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</si>
  <si>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</si>
  <si>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</si>
  <si>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</si>
  <si>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</si>
  <si>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</si>
  <si>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</si>
  <si>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</si>
  <si>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</si>
  <si>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</si>
  <si>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</si>
  <si>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</si>
  <si>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</si>
  <si>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</si>
  <si>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</si>
  <si>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</si>
  <si>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</si>
  <si>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</si>
  <si>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</si>
  <si>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</si>
  <si>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</si>
  <si>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</si>
  <si>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</si>
  <si>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</si>
  <si>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</si>
  <si>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</si>
  <si>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</si>
  <si>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</si>
  <si>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</si>
  <si>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</si>
  <si>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</si>
  <si>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</si>
  <si>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</si>
  <si>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</si>
  <si>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</si>
  <si>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</si>
  <si>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</si>
  <si>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</si>
  <si>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</si>
  <si>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</si>
  <si>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</si>
  <si>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</si>
  <si>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</si>
  <si>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</si>
  <si>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</si>
  <si>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</si>
  <si>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</si>
  <si>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</si>
  <si>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</si>
  <si>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</si>
  <si>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</si>
  <si>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</si>
  <si>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</si>
  <si>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</si>
  <si>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</si>
  <si>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</si>
  <si>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</si>
  <si>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</si>
  <si>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</si>
  <si>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</si>
  <si>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</si>
  <si>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</si>
  <si>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</si>
  <si>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</si>
  <si>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</si>
  <si>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</si>
  <si>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</si>
  <si>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</si>
  <si>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</si>
  <si>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</si>
  <si>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</si>
  <si>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</si>
  <si>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</si>
  <si>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</si>
  <si>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</si>
  <si>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</si>
  <si>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</si>
  <si>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</si>
  <si>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</si>
  <si>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</si>
  <si>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</si>
  <si>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</si>
  <si>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</si>
  <si>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</si>
  <si>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</si>
  <si>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</si>
  <si>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</si>
  <si>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</si>
  <si>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</si>
  <si>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</si>
  <si>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</si>
  <si>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</si>
  <si>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</si>
  <si>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</si>
  <si>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</si>
  <si>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</si>
  <si>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</si>
  <si>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</si>
  <si>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</si>
  <si>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</si>
  <si>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</si>
  <si>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</si>
  <si>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</si>
  <si>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</si>
  <si>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</si>
  <si>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</si>
  <si>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</si>
  <si>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</si>
  <si>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</si>
  <si>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</si>
  <si>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</si>
  <si>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</si>
  <si>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</si>
  <si>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</si>
  <si>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</si>
  <si>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</si>
  <si>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</si>
  <si>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</si>
  <si>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</si>
  <si>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</si>
  <si>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</si>
  <si>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</si>
  <si>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</si>
  <si>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</si>
  <si>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</si>
  <si>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</si>
  <si>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</si>
  <si>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</si>
  <si>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</si>
  <si>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</si>
  <si>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</si>
  <si>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</si>
  <si>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</si>
  <si>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</si>
  <si>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</si>
  <si>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</si>
  <si>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</si>
  <si>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</si>
  <si>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</si>
  <si>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</si>
  <si>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</si>
  <si>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</si>
  <si>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</si>
  <si>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</si>
  <si>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</si>
  <si>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</si>
  <si>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</si>
  <si>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</si>
  <si>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</si>
  <si>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</si>
  <si>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</si>
  <si>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</si>
  <si>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</si>
  <si>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</si>
  <si>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</si>
  <si>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</si>
  <si>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</si>
  <si>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</si>
  <si>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</si>
  <si>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</si>
  <si>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</si>
  <si>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</si>
  <si>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</si>
  <si>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</si>
  <si>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</si>
  <si>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</si>
  <si>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</si>
  <si>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</si>
  <si>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</si>
  <si>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</si>
  <si>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</si>
  <si>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</si>
  <si>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</si>
  <si>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</si>
  <si>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</si>
  <si>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</si>
  <si>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</si>
  <si>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</si>
  <si>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</si>
  <si>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</si>
  <si>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</si>
  <si>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</si>
  <si>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</si>
  <si>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</si>
  <si>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</si>
  <si>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</si>
  <si>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</si>
  <si>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</si>
  <si>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</si>
  <si>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</si>
  <si>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</si>
  <si>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</si>
  <si>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</si>
  <si>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</si>
  <si>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</si>
  <si>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</si>
  <si>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</si>
  <si>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</si>
  <si>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</si>
  <si>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</si>
  <si>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</si>
  <si>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</si>
  <si>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</si>
  <si>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</si>
  <si>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</si>
  <si>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</si>
  <si>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</si>
  <si>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</si>
  <si>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</si>
  <si>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</si>
  <si>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</si>
  <si>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</si>
  <si>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</si>
  <si>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</si>
  <si>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</si>
  <si>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</si>
  <si>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</si>
  <si>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</si>
  <si>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</si>
  <si>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</si>
  <si>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</si>
  <si>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</si>
  <si>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</si>
  <si>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</si>
  <si>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</si>
  <si>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</si>
  <si>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</si>
  <si>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</si>
  <si>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</si>
  <si>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</si>
  <si>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</si>
  <si>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</si>
  <si>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</si>
  <si>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</si>
  <si>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</si>
  <si>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</si>
  <si>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</si>
  <si>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</si>
  <si>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</si>
  <si>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</si>
  <si>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</si>
  <si>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</si>
  <si>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</si>
  <si>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</si>
  <si>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</si>
  <si>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</si>
  <si>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</si>
  <si>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</si>
  <si>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</si>
  <si>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</si>
  <si>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</si>
  <si>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</si>
  <si>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</si>
  <si>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</si>
  <si>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</si>
  <si>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</si>
  <si>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</si>
  <si>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</si>
  <si>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</si>
  <si>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</si>
  <si>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</si>
  <si>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</si>
  <si>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</si>
  <si>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</si>
  <si>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</si>
  <si>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</si>
  <si>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</si>
  <si>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</si>
  <si>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</si>
  <si>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</si>
  <si>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</si>
  <si>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</si>
  <si>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</si>
  <si>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</si>
  <si>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</si>
  <si>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</si>
  <si>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</si>
  <si>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</si>
  <si>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</si>
  <si>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</si>
  <si>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</si>
  <si>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</si>
  <si>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</si>
  <si>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</si>
  <si>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</si>
  <si>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</si>
  <si>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</si>
  <si>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</si>
  <si>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</si>
  <si>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</si>
  <si>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</si>
  <si>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</si>
  <si>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</si>
  <si>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</si>
  <si>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</si>
  <si>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</si>
  <si>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</si>
  <si>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</si>
  <si>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</si>
  <si>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</si>
  <si>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</si>
  <si>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</si>
  <si>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</si>
  <si>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</si>
  <si>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</si>
  <si>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</si>
  <si>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</si>
  <si>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</si>
  <si>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</si>
  <si>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</si>
  <si>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</si>
  <si>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</si>
  <si>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</si>
  <si>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</si>
  <si>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</si>
  <si>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</si>
  <si>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</si>
  <si>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</si>
  <si>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</si>
  <si>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</si>
  <si>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</si>
  <si>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</si>
  <si>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</si>
  <si>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</si>
  <si>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</si>
  <si>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</si>
  <si>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</si>
  <si>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</si>
  <si>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</si>
  <si>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</si>
  <si>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</si>
  <si>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</si>
  <si>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</si>
  <si>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</si>
  <si>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</si>
  <si>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</si>
  <si>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</si>
  <si>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</si>
  <si>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</si>
  <si>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</si>
  <si>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</si>
  <si>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</si>
  <si>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</si>
  <si>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</si>
  <si>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</si>
  <si>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</si>
  <si>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</si>
  <si>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</si>
  <si>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</si>
  <si>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</si>
  <si>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</si>
  <si>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</si>
  <si>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</si>
  <si>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</si>
  <si>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</si>
  <si>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</si>
  <si>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</si>
  <si>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</si>
  <si>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</si>
  <si>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</si>
  <si>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</si>
  <si>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</si>
  <si>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</si>
  <si>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</si>
  <si>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</si>
  <si>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</si>
  <si>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</si>
  <si>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</si>
  <si>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</si>
  <si>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</si>
  <si>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</si>
  <si>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</si>
  <si>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</si>
  <si>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</si>
  <si>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</si>
  <si>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</si>
  <si>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</si>
  <si>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</si>
  <si>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</si>
  <si>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</si>
  <si>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</si>
  <si>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</si>
  <si>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</si>
  <si>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</si>
  <si>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</si>
  <si>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</si>
  <si>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</si>
  <si>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</si>
  <si>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</si>
  <si>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</si>
  <si>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</si>
  <si>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</si>
  <si>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</si>
  <si>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</si>
  <si>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</si>
  <si>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</si>
  <si>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</si>
  <si>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</si>
  <si>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</si>
  <si>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</si>
  <si>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</si>
  <si>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</si>
  <si>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</si>
  <si>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</si>
  <si>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</si>
  <si>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</si>
  <si>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</si>
  <si>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</si>
  <si>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</si>
  <si>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</si>
  <si>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</si>
  <si>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</si>
  <si>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</si>
  <si>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</si>
  <si>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</si>
  <si>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</si>
  <si>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</si>
  <si>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</si>
  <si>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</si>
  <si>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</si>
  <si>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</si>
  <si>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</si>
  <si>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</si>
  <si>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</si>
  <si>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</si>
  <si>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</si>
  <si>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</si>
  <si>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</si>
  <si>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</si>
  <si>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</si>
  <si>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</si>
  <si>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</si>
  <si>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</si>
  <si>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</si>
  <si>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</si>
  <si>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</si>
  <si>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</si>
  <si>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</si>
  <si>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</si>
  <si>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</si>
  <si>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</si>
  <si>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</si>
  <si>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</si>
  <si>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</si>
  <si>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</si>
  <si>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</si>
  <si>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</si>
  <si>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</si>
  <si>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</si>
  <si>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</si>
  <si>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</si>
  <si>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</si>
  <si>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</si>
  <si>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</si>
  <si>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</si>
  <si>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</si>
  <si>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</si>
  <si>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</si>
  <si>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</si>
  <si>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</si>
  <si>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</si>
  <si>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</si>
  <si>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</si>
  <si>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</si>
  <si>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</si>
  <si>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</si>
  <si>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</si>
  <si>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</si>
  <si>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</si>
  <si>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</si>
  <si>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</si>
  <si>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</si>
  <si>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</si>
  <si>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</si>
  <si>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</si>
  <si>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</si>
  <si>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</si>
  <si>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</si>
  <si>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</si>
  <si>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</si>
  <si>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</si>
  <si>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</si>
  <si>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</si>
  <si>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</si>
  <si>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</si>
  <si>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</si>
  <si>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</si>
  <si>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</si>
  <si>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</si>
  <si>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</si>
  <si>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</si>
  <si>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</si>
  <si>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</si>
  <si>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</si>
  <si>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</si>
  <si>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</si>
  <si>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</si>
  <si>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</si>
  <si>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</si>
  <si>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</si>
  <si>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</si>
  <si>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</si>
  <si>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</si>
  <si>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</si>
  <si>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</si>
  <si>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</si>
  <si>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</si>
  <si>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</si>
  <si>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</si>
  <si>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</si>
  <si>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</si>
  <si>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</si>
  <si>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</si>
  <si>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</si>
  <si>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</si>
  <si>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</si>
  <si>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</si>
  <si>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</si>
  <si>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</si>
  <si>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</si>
  <si>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</si>
  <si>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</si>
  <si>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</si>
  <si>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</si>
  <si>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</si>
  <si>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</si>
  <si>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</si>
  <si>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</si>
  <si>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</si>
  <si>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</si>
  <si>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</si>
  <si>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</si>
  <si>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</si>
  <si>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</si>
  <si>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</si>
  <si>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</si>
  <si>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</si>
  <si>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</si>
  <si>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</si>
  <si>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</si>
  <si>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</si>
  <si>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</si>
  <si>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</si>
  <si>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</si>
  <si>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</si>
  <si>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</si>
  <si>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</si>
  <si>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</si>
  <si>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</si>
  <si>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</si>
  <si>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</si>
  <si>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</si>
  <si>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</si>
  <si>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</si>
  <si>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</si>
  <si>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</si>
  <si>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</si>
  <si>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</si>
  <si>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</si>
  <si>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</si>
  <si>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</si>
  <si>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</si>
  <si>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</si>
  <si>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</si>
  <si>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</si>
  <si>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</si>
  <si>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</si>
  <si>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</si>
  <si>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</si>
  <si>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</si>
  <si>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</si>
  <si>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</si>
  <si>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</si>
  <si>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</si>
  <si>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</si>
  <si>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</si>
  <si>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</si>
  <si>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</si>
  <si>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</si>
  <si>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</si>
  <si>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</si>
  <si>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</si>
  <si>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</si>
  <si>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</si>
  <si>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</si>
  <si>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</si>
  <si>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</si>
  <si>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</si>
  <si>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</si>
  <si>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</si>
  <si>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</si>
  <si>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</si>
  <si>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</si>
  <si>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</si>
  <si>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</si>
  <si>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</si>
  <si>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</si>
  <si>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</si>
  <si>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</si>
  <si>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</si>
  <si>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</si>
  <si>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</si>
  <si>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PCM-20251127-00001818</t>
  </si>
  <si>
    <t>major</t>
  </si>
  <si>
    <t>Team will check after ABBS2180 , and sceco complain done , ETA 80 min</t>
  </si>
  <si>
    <t>PCM-20251127-00001783</t>
  </si>
  <si>
    <t>SECS down and EM team need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</si>
</sst>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5"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3" dataDxfId="152" headerRowBorderDxfId="150" tableBorderDxfId="151" totalsRowBorderDxfId="149">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0" dataDxfId="59" headerRowBorderDxfId="57" tableBorderDxfId="58">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4" dataDxfId="43" headerRowBorderDxfId="41" tableBorderDxfId="42" totalsRowBorderDxfId="40">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325.88492060184944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45988.833346527776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45988.833346527776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45988.833346527776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45988.833346527776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45988.833346527776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45988.833346527776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45988.833346527776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45988.833346527776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45988.833346527776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45988.833346527776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45988.833346527776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45988.833346527776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45988.833346527776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45988.833346527776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45988.833346527776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45988.833346527776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45988.833346527776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45988.833346527776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45988.833346527776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45988.833346527776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45988.833346527776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45988.833346527776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45988.833346527776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45988.833346527776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45988.833346527776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45988.833346527776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45988.833346527776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45988.833346527776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45988.833346527776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45988.833346527776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45988.833346527776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45988.833346527776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45988.833346527776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45988.833346527776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45988.833346527776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45988.833346527776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45988.833346527776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45988.833346527776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45988.833346527776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163.8335087962987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4.445927546294115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0.19253634259075625</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45988.833346527776</v>
      </c>
      <c r="H6" s="100"/>
      <c r="I6" s="5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45988.833346527776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45988.833346527776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45988.83334675926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45988.83334675926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45988.83334675926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45988.83334675926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45988.83334675926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45988.83334675926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45988.83334675926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45988.83334675926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45988.83334675926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45988.83334675926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45988.83334675926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45988.83334675926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45988.83334675926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45988.83334675926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45988.83334675926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45988.83334675926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45988.83334675926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45988.83334675926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45988.83334675926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45988.83334675926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45988.83334675926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45988.83334675926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45988.83334675926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45988.83334675926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45988.83334675926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45988.83334675926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45988.83334675926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45988.83334675926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45988.83334675926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45988.83334675926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45988.83334675926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45988.83334675926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45988.83334675926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45988.83334675926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45988.83334675926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45988.83334675926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45988.83334675926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45988.83334675926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45988.83334675926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45988.83334675926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45988.83334675926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45988.83334675926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45988.83334675926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45988.83334675926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45988.83334675926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45988.83334675926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45988.83334675926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45988.83334675926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45988.83334675926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45988.83334675926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45988.83334675926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45988.83334675926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45988.83334675926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45988.83334675926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45988.83334675926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45988.83334675926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45988.83334675926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45988.83334675926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45988.83334675926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45988.83334675926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45988.83334675926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45988.83334675926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45988.83334675926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45988.83334675926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45988.83334675926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45988.83334675926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45988.83334675926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45988.83334675926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45988.83334675926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45988.83334675926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45988.83334675926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45988.83334675926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45988.83334675926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45988.83334675926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45988.83334675926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45988.83334675926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45988.83334675926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45988.83334675926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45988.83334675926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45988.83334675926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45988.83334675926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45988.83334675926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2" ca="1" si="0">IFERROR(NOW()-F2,"-")</f>
        <v>45988.83334675926</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45988.83334675926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45988.83334675926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45988.83334675926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45988.83334675926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45988.83334675926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45988.83334675926</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45988.83334675926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45988.83334675926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45988.83334675926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45988.83334675926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45988.83334675926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45988.83334675926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45988.83334675926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45988.83334675926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45988.83334675926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45988.83334675926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45988.83334675926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45988.83334675926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45988.83334675926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45988.83334675926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45988.83334675926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45988.83334675926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45988.83334675926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45988.83334675926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45988.83334675926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45988.83334675926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45988.83334675926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45988.83334675926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45988.83334675926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45988.83334675926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45988.83334675926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45988.83334675926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45988.83334675926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45988.83334675926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45988.83334675926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45988.83334675926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45988.83334675926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45988.83334675926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45988.83334675926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45988.83334675926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45988.83334675926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45988.83334675926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45988.83334675926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45988.83334675926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45988.83334675926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45988.83334675926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45988.83334675926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45988.83334675926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45988.83334675926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45988.83334675926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45988.83334675926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45988.83334675926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45988.83334675926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45988.83334675926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45988.83334675926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45988.83334675926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45988.83334675926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45988.83334675926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45988.83334675926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45988.83334675926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45988.83334675926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45988.83334675926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45988.83334675926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45988.83334675926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45988.83334675926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45988.83334675926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45988.83334675926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45988.83334675926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45988.83334675926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45988.83334675926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45988.83334675926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45988.83334675926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45988.83334675926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45988.83334675926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45988.83334675926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45988.83334675926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45988.83334675926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45988.83334675926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45988.83334675926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45988.83334675926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45988.83334675926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45988.83334675926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45988.83334675926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45988.83334675926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45988.83334675926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45988.83334675926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45988.83334675926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45988.83334675926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45988.83334675926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45988.83334675926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45988.83334675926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45988.83334675926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45988.83334675926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45988.83334675926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45988.83334675926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45988.83334675926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45988.83334675926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45988.83334675926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45988.83334675926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45988.83334675926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45988.83334675926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45988.83334675926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45988.83334675926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45988.83334675926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45988.83334675926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45988.83334675926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45988.83334675926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45988.83334675926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45988.83334675926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45988.83334675926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45988.83334675926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45988.83334675926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45988.83334675926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45988.83334675926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45988.83334675926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45988.83334675926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45988.83334675926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45988.83334675926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45988.83334675926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45988.83334675926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45988.83334675926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45988.83334675926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45988.83334675926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45988.83334675926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45988.83334675926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45988.83334675926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45988.83334675926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45988.83334675926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45988.83334675926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45988.83334675926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45988.83334675926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45988.83334675926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45988.83334675926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45988.83334675926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45988.83334675926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45988.83334675926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45988.83334675926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45988.83334675926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45988.83334675926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45988.83334675926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45988.83334675926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45988.83334675926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45988.83334675926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45988.83334675926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45988.83334675926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45988.83334675926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45988.83334675926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45988.83334675926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45988.83334675926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45988.83334675926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45988.83334675926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45988.83334675926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45988.83334675926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45988.83334675926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45988.83334675926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45988.83334675926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45988.83334675926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45988.83334675926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45988.83334675926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45988.83334675926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45988.83334675926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45988.83334675926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45988.83334675926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45988.83334675926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45988.83334675926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45988.83334675926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45988.83334675926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45988.83334675926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45988.83334675926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45988.83334675926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45988.83334675926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45988.83334675926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45988.83334675926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45988.83334675926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45988.83334675926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45988.83334675926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45988.83334675926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45988.83334675926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45988.83334675926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45988.83334675926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45988.83334675926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45988.83334675926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45988.83334675926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45988.83334675926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45988.83334675926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45988.83334675926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45988.83334675926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45988.83334675926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45988.83334675926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45988.83334675926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45988.83334675926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45988.83334675926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45988.83334675926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45988.83334675926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45988.83334675926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45988.83334675926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45988.83334675926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45988.83334675926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45988.83334675926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45988.83334675926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45988.83334675926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45988.83334675926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45988.83334675926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45988.83334675926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45988.83334675926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45988.83334675926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45988.83334675926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45988.83334675926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45988.83334675926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45988.83334675926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45988.83334675926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45988.83334675926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45988.83334675926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45988.83334675926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45988.83334675926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45988.83334675926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45988.83334675926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45988.83334675926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45988.83334675926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45988.83334675926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45988.83334675926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45988.83334675926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45988.83334675926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45988.83334675926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45988.83334675926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45988.83334675926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45988.83334675926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45988.83334675926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45988.83334675926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45988.83334675926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45988.83334675926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45988.83334675926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45988.83334675926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45988.83334675926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45988.83334675926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45988.83334675926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45988.83334675926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45988.83334675926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45988.83334675926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45988.83334675926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45988.83334675926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45988.83334675926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45988.83334675926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45988.83334675926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45988.83334675926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45988.83334675926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45988.83334675926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45988.83334675926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45988.83334675926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45988.83334675926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45988.83334675926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45988.83334675926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45988.83334675926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45988.83334675926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45988.83334675926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45988.83334675926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45988.83334675926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45988.83334675926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45988.83334675926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45988.83334675926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45988.83334675926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45988.83334675926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45988.83334675926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45988.83334675926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45988.83334675926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45988.83334675926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45988.83334675926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45988.83334675926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45988.83334675926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45988.83334675926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45988.83334675926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45988.83334675926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45988.83334675926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45988.83334675926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45988.83334675926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45988.83334675926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45988.83334675926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45988.83334675926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45988.83334675926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45988.83334675926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45988.83334675926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45988.83334675926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45988.83334675926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45988.83334675926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45988.83334675926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45988.83334675926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45988.83334675926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45988.83334675926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45988.83334675926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45988.83334675926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45988.83334675926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45988.83334675926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45988.83334675926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45988.83334675926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45988.83334675926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45988.83334675926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45988.83334675926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45988.83334675926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45988.83334675926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45988.83334675926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45988.83334675926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45988.83334675926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45988.83334675926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45988.83334675926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45988.83334675926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45988.83334675926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45988.83334675926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45988.83334675926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45988.83334675926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45988.83334675926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45988.83334675926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45988.83334675926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45988.83334675926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45988.83334675926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45988.83334675926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45988.83334675926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45988.83334675926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45988.83334675926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45988.83334675926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45988.83334675926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45988.83334675926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45988.83334675926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45988.83334675926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45988.83334675926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45988.83334675926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45988.83334675926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45988.83334675926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45988.83334675926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45988.83334675926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45988.83334675926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45988.83334675926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45988.83334675926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45988.83334675926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45988.83334675926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45988.83334675926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45988.83334675926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45988.83334675926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45988.83334675926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45988.83334675926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45988.83334675926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45988.83334675926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45988.83334675926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45988.83334675926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45988.83334675926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45988.83334675926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45988.83334675926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45988.83334675926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45988.83334675926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45988.83334675926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45988.83334675926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45988.83334675926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45988.83334675926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45988.83334675926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45988.83334675926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45988.83334675926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45988.83334675926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45988.83334675926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45988.83334675926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45988.83334675926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45988.83334675926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45988.83334675926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45988.83334675926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45988.83334675926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45988.83334675926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45988.83334675926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45988.83334675926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45988.83334675926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45988.83334675926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45988.83334675926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45988.83334675926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45988.83334675926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45988.83334675926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45988.83334675926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45988.83334675926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45988.83334675926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45988.83334675926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45988.83334675926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45988.83334675926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45988.83334675926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45988.83334675926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45988.83334675926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45988.83334675926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45988.83334675926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45988.83334675926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45988.83334675926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45988.83334675926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45988.83334675926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45988.83334675926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45988.83334675926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45988.83334675926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45988.83334675926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45988.83334675926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45988.83334675926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45988.83334675926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45988.83334675926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45988.83334675926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45988.83334675926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45988.83334675926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45988.83334675926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45988.83334675926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45988.83334675926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45988.83334675926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45988.83334675926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45988.83334675926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45988.83334675926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45988.83334675926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45988.83334675926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45988.83334675926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45988.83334675926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45988.83334675926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45988.83334675926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45988.83334675926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45988.83334675926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45988.83334675926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45988.83334675926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45988.83334675926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45988.83334675926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45988.83334675926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45988.83334675926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45988.83334675926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45988.83334675926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45988.83334675926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45988.83334675926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45988.83334675926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45988.83334675926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45988.83334675926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45988.83334675926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45988.83334675926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45988.83334675926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45988.83334675926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45988.83334675926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45988.83334675926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45988.83334675926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45988.83334675926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45988.83334675926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45988.83334675926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45988.83334675926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45988.83334675926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45988.83334675926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45988.83334675926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45988.83334675926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45988.83334675926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45988.83334675926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45988.83334675926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45988.83334675926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45988.83334675926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45988.83334675926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45988.83334675926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45988.83334675926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45988.83334675926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45988.83334675926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45988.83334675926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45988.83334675926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45988.83334675926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45988.83334675926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45988.83334675926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45988.83334675926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45988.83334675926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45988.83334675926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45988.83334675926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45988.83334675926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45988.83334675926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45988.83334675926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45988.83334675926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45988.83334675926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45988.83334675926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45988.83334675926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45988.83334675926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45988.83334675926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45988.83334675926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45988.83334675926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45988.83334675926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45988.83334675926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45988.83334675926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45988.83334675926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45988.83334675926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45988.83334675926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45988.83334675926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45988.83334675926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45988.83334675926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45988.83334675926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45988.83334675926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45988.83334675926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45988.83334675926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45988.83334675926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45988.83334675926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45988.83334675926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45988.83334675926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45988.83334675926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45988.83334675926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45988.83334675926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45988.83334675926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45988.83334675926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45988.83334675926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45988.83334675926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45988.83334675926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45988.83334675926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45988.83334675926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45988.83334675926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45988.83334675926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45988.83334675926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45988.83334675926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45988.83334675926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45988.83334675926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45988.83334675926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45988.83334675926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45988.83334675926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45988.83334675926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45988.83334675926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45988.83334675926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45988.83334675926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45988.83334675926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45988.83334675926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45988.83334675926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45988.83334675926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45988.83334675926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45988.83334675926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45988.83334675926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45988.83334675926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45988.83334675926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45988.83334675926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45988.83334675926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45988.83334675926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45988.83334675926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45988.83334675926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45988.83334675926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45988.83334675926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45988.83334675926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45988.83334675926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45988.83334675926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45988.83334675926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45988.83334675926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45988.83334675926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45988.83334675926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45988.83334675926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45988.83334675926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45988.83334675926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45988.83334675926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45988.83334675926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45988.83334675926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45988.83334675926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45988.83334675926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45988.83334675926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45988.83334675926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45988.83334675926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45988.83334675926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45988.83334675926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45988.83334675926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45988.83334675926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45988.83334675926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45988.83334675926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45988.83334675926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45988.83334675926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45988.83334675926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45988.83334675926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45988.83334675926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45988.83334675926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45988.83334675926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45988.83334675926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45988.83334675926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45988.83334675926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45988.83334675926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45988.83334675926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45988.83334675926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45988.83334675926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45988.83334675926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45988.83334675926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45988.83334675926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45988.83334675926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45988.83334675926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45988.83334675926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45988.83334675926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45988.83334675926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45988.83334675926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45988.83334675926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45988.83334675926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45988.83334675926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45988.83334675926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45988.83334675926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45988.83334675926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45988.83334675926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45988.83334675926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45988.83334675926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45988.83334675926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45988.83334675926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45988.83334675926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45988.83334675926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45988.83334675926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45988.83334675926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45988.83334675926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45988.83334675926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45988.83334675926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45988.83334675926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45988.83334675926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45988.83334675926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45988.83334675926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45988.83334675926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45988.83334675926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45988.83334675926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45988.83334675926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45988.83334675926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45988.83334675926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45988.83334675926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45988.83334675926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45988.83334675926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45988.83334675926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45988.83334675926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45988.83334675926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45988.83334675926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45988.83334675926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45988.83334675926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45988.83334675926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45988.83334675926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45988.83334675926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45988.83334675926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45988.83334675926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45988.83334675926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45988.83334675926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45988.83334675926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45988.83334675926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45988.83334675926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45988.83334675926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45988.83334675926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45988.83334675926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45988.83334675926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45988.83334675926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45988.83334675926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45988.83334675926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45988.83334675926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45988.83334675926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45988.83334675926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45988.83334675926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45988.83334675926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45988.83334675926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45988.83334675926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45988.83334675926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45988.83334675926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45988.83334675926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45988.83334675926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45988.83334675926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45988.83334675926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45988.83334675926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45988.83334675926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45988.83334675926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45988.83334675926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45988.83334675926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45988.83334675926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45988.83334675926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45988.83334675926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45988.83334675926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45988.83334675926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45988.83334675926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45988.83334675926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45988.83334675926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45988.83334675926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45988.83334675926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45988.83334675926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45988.83334675926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45988.83334675926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45988.83334675926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45988.83334675926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45988.83334675926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45988.83334675926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45988.83334675926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45988.83334675926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45988.83334675926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45988.83334675926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45988.83334675926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45988.83334675926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45988.83334675926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45988.83334675926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45988.83334675926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45988.83334675926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45988.83334675926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45988.83334675926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45988.83334675926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45988.83334675926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45988.83334675926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45988.83334675926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45988.83334675926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45988.83334675926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45988.83334675926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45988.83334675926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45988.83334675926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45988.83334675926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45988.83334675926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45988.83334675926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45988.83334675926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45988.83334675926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45988.83334675926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45988.83334675926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45988.83334675926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45988.83334675926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45988.83334675926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45988.83334675926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45988.83334675926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45988.83334675926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45988.83334675926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45988.83334675926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45988.83334675926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45988.83334675926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45988.83334675926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45988.83334675926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45988.83334675926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45988.83334675926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45988.83334675926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45988.83334675926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45988.83334675926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45988.83334675926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45988.83334675926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45988.83334675926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45988.83334675926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45988.83334675926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45988.83334675926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45988.83334675926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45988.83334675926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45988.83334675926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45988.83334675926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45988.83334675926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45988.83334675926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45988.83334675926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45988.83334675926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45988.83334675926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45988.83334675926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45988.83334675926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45988.83334675926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45988.83334675926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45988.83334675926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45988.83334675926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45988.83334675926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45988.83334675926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45988.83334675926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45988.83334675926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45988.83334675926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45988.83334675926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45988.83334675926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45988.83334675926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45988.83334675926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45988.83334675926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45988.83334675926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45988.83334675926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45988.83334675926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45988.83334675926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45988.83334675926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45988.83334675926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45988.83334675926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45988.83334675926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45988.83334675926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45988.83334675926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45988.83334675926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45988.83334675926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45988.83334675926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45988.83334675926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45988.83334675926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45988.83334675926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45988.83334675926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45988.83334675926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45988.83334675926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45988.83334675926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45988.83334675926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45988.83334675926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45988.83334675926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45988.83334675926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45988.83334675926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45988.83334675926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45988.83334675926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45988.83334675926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45988.83334675926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45988.83334675926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45988.83334675926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45988.83334675926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45988.83334675926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45988.83334675926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45988.83334675926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45988.83334675926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45988.83334675926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45988.83334675926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45988.83334675926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45988.83334675926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45988.83334675926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45988.83334675926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45988.83334675926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45988.83334675926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45988.83334675926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45988.83334675926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45988.83334675926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45988.83334675926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45988.83334675926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45988.83334675926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45988.83334675926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45988.83334675926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45988.83334675926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45988.83334675926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45988.83334675926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45988.83334675926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45988.83334675926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45988.83334675926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45988.83334675926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45988.83334675926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45988.83334675926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45988.83334675926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45988.83334675926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45988.83334675926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45988.83334675926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45988.83334675926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45988.83334675926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45988.83334675926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45988.83334675926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45988.83334675926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45988.83334675926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45988.83334675926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45988.83334675926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45988.83334675926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45988.83334675926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45988.83334675926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45988.83334675926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45988.83334675926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45988.83334675926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45988.83334675926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45988.83334675926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45988.83334675926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45988.83334675926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45988.83334675926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45988.83334675926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45988.83334675926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45988.83334675926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45988.83334675926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45988.83334675926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45988.83334675926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45988.83334675926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45988.83334675926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45988.83334675926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45988.83334675926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45988.83334675926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45988.83334675926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45988.83334675926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45988.83334675926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45988.83334675926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45988.83334675926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45988.83334675926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45988.83334675926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45988.83334675926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45988.83334675926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45988.83334675926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45988.83334675926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45988.83334675926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45988.83334675926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45988.83334675926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45988.83334675926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45988.83334675926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45988.83334675926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45988.83334675926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45988.83334675926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45988.83334675926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45988.83334675926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45988.83334675926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45988.83334675926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45988.83334675926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45988.83334675926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45988.83334675926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45988.83334675926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45988.83334675926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45988.83334675926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45988.83334675926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45988.83334675926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45988.83334675926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45988.83334675926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45988.83334675926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45988.83334675926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45988.83334675926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45988.83334675926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45988.83334675926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45988.83334675926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45988.83334675926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45988.83334675926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45988.83334675926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45988.83334675926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45988.83334675926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45988.83334675926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45988.83334675926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45988.83334675926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45988.83334675926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45988.83334675926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45988.83334675926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45988.83334675926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45988.83334675926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45988.83334675926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45988.83334675926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45988.83334675926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45988.83334675926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45988.83334675926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45988.83334675926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45988.83334675926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45988.83334675926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45988.83334675926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45988.83334675926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45988.83334675926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45988.83334675926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45988.83334675926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45988.83334675926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45988.83334675926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45988.83334675926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45988.83334675926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45988.83334675926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45988.83334675926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45988.83334675926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45988.83334675926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45988.83334675926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45988.83334675926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45988.83334675926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45988.83334675926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45988.83334675926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45988.83334675926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45988.83334675926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45988.83334675926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45988.83334675926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45988.83334675926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45988.83334675926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45988.83334675926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45988.83334675926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45988.83334675926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45988.83334675926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45988.83334675926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45988.83334675926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45988.83334675926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45988.83334675926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45988.83334675926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45988.83334675926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45988.83334675926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45988.83334675926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45988.83334675926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45988.83334675926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45988.83334675926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45988.83334675926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45988.83334675926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45988.83334675926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45988.83334675926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45988.83334675926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45988.83334675926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45988.83334675926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45988.83334675926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45988.83334675926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45988.83334675926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45988.83334675926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45988.83334675926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45988.83334675926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45988.83334675926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45988.83334675926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45988.83334675926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45988.83334675926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45988.83334675926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285.35262893517938</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45988.833346527776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45988.833346527776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45988.833346527776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45988.833346527776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45988.833346527776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45988.833346527776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45988.833346527776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45988.833346527776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45988.833346527776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45988.833346527776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45988.833346527776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45988.833346527776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45988.833346527776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45988.833346527776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45988.833346527776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45988.833346527776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45988.833346527776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45988.833346527776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45988.833346527776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45988.833346527776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45988.833346527776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45988.833346527776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45988.833346527776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45988.833346527776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45988.833346527776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45988.833346527776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45988.833346527776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45988.833346527776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45988.833346527776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45988.833346527776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45988.833346527776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45988.833346527776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45988.833346527776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45988.833346527776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45988.833346527776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45988.833346527776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45988.833346527776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45988.833346527776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45988.833346527776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45988.833346527776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45988.833346527776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45988.833346527776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45988.833346527776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45988.833346527776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45988.833346527776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45988.833346527776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45988.833346527776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45988.833346527776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45988.833346527776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45988.833346527776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45988.833346527776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45988.833346527776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45988.833346527776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45988.833346527776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45988.833346527776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45988.833346527776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45988.833346527776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45988.833346527776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45988.833346527776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45988.833346527776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45988.833346527776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45988.833346527776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45988.833346527776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45988.833346527776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45988.833346527776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45988.833346527776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45988.833346527776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45988.833346527776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45988.833346527776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45988.833346527776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45988.833346527776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45988.833346527776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45988.833346527776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45988.833346527776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45988.833346527776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45988.833346527776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45988.833346527776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45988.833346527776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45988.833346527776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45988.833346527776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45988.833346527776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45988.833346527776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45988.833346527776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45988.833346527776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45988.833346527776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45988.833346527776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45988.833346527776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45988.833346527776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45988.833346527776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45988.833346527776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45988.833346527776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45988.833346527776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45988.833346527776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45988.833346527776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45988.833346527776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45988.833346527776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45988.833346527776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45988.833346527776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45988.833346527776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45988.833346527776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45988.833346527776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45988.833346527776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45988.833346527776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45988.833346527776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45988.833346527776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45988.833346527776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45988.833346527776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45988.833346527776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45988.833346527776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45988.833346527776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45988.833346527776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45988.833346527776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45988.833346527776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45988.833346527776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45988.833346527776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45988.833346527776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45988.833346527776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45988.833346527776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45988.833346527776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45988.833346527776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45988.833346527776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45988.833346527776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45988.833346527776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45988.833346527776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45988.833346527776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45988.833346527776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45988.833346527776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45988.833346527776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45988.833346527776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45988.833346527776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45988.833346527776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45988.833346527776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45988.833346527776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45988.833346527776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45988.833346527776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45988.833346527776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45988.833346527776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45988.833346527776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45988.833346527776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45988.833346527776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45988.833346527776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45988.833346527776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45988.833346527776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45988.833346527776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45988.833346527776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45988.833346527776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45988.833346527776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45988.833346527776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45988.833346527776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45988.833346527776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45988.833346527776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45988.833346527776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45988.833346527776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45988.833346527776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45988.833346527776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45988.833346527776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45988.833346527776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45988.833346527776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45988.833346527776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45988.833346527776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45988.833346527776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45988.833346527776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45988.833346527776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45988.833346527776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45988.833346527776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45988.833346527776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45988.833346527776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45988.833346527776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45988.833346527776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45988.833346527776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45988.833346527776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45988.833346527776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45988.833346527776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45988.833346527776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45988.833346527776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45988.833346527776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45988.833346527776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45988.833346527776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45988.833346527776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45988.833346527776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45988.833346527776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45988.833346527776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45988.833346527776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45988.833346527776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45988.833346527776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45988.833346527776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45988.833346527776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45988.833346527776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45988.833346527776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45988.833346527776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45988.833346527776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45988.833346527776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45988.833346527776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45988.833346527776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45988.833346527776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45988.833346527776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45988.833346527776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45988.833346527776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45988.833346527776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45988.833346527776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45988.833346527776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45988.833346527776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45988.833346527776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45988.833346527776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45988.833346527776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45988.833346527776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45988.833346527776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45988.833346527776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45988.833346527776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45988.833346527776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45988.833346527776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45988.833346527776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45988.833346527776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45988.833346527776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45988.833346527776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45988.833346527776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45988.833346527776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45988.833346527776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45988.833346527776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45988.833346527776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45988.833346527776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45988.833346527776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45988.833346527776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45988.833346527776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45988.833346527776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45988.833346527776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45988.833346527776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45988.833346527776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45988.833346527776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45988.833346527776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45988.833346527776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45988.833346527776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45988.833346527776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45988.833346527776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45988.833346527776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45988.833346527776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45988.833346527776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45988.833346527776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45988.833346527776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45988.833346527776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45988.833346527776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45988.833346527776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45988.833346527776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45988.833346527776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45988.833346527776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45988.833346527776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45988.833346527776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45988.833346527776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45988.833346527776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45988.833346527776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45988.833346527776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45988.833346527776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45988.833346527776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45988.833346527776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45988.833346527776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45988.833346527776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45988.833346527776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45988.833346527776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45988.833346527776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45988.833346527776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45988.833346527776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45988.833346527776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45988.833346527776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45988.833346527776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45988.833346527776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45988.833346527776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45988.833346527776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45988.833346527776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45988.833346527776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45988.833346527776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45988.833346527776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45988.833346527776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45988.833346527776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45988.833346527776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45988.833346527776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45988.833346527776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45988.833346527776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45988.833346527776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45988.833346527776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45988.833346527776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45988.833346527776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45988.833346527776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45988.833346527776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45988.833346527776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45988.833346527776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45988.833346527776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45988.833346527776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45988.833346527776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45988.833346527776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45988.833346527776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45988.833346527776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45988.833346527776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45988.833346527776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45988.833346527776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45988.833346527776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45988.833346527776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45988.833346527776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45988.833346527776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45988.833346527776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45988.833346527776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45988.833346527776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45988.833346527776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45988.833346527776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45988.833346527776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45988.833346527776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45988.833346527776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45988.833346527776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45988.833346527776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45988.833346527776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45988.833346527776</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97.001286574071855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62.64446944444353</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40.172235648147762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7.4600479166620062</v>
      </c>
      <c r="H5" s="119">
        <v>45981.360798611109</v>
      </c>
      <c r="I5" s="106" t="str">
        <f>IFERROR(VLOOKUP(D5,DB!A:F,6,0),"")</f>
        <v>SCECO</v>
      </c>
      <c r="J5" s="106" t="str">
        <f>IFERROR(VLOOKUP(D5,DB!A:G,7,0),"")</f>
        <v>Dead</v>
      </c>
      <c r="K5" s="106" t="s">
        <v>39123</v>
      </c>
      <c r="L5" s="106" t="str">
        <f>IFERROR(VLOOKUP(D5,DB!A:I,9,0),"")</f>
        <v>Latis</v>
      </c>
    </row>
    <row r="6" spans="1:13">
      <c r="A6" s="37"/>
      <c r="B6" s="37" t="str">
        <f>IFERROR(VLOOKUP(D6,DB!A:K,11,0),"")</f>
        <v/>
      </c>
      <c r="C6" s="37"/>
      <c r="D6" s="37"/>
      <c r="E6" s="37"/>
      <c r="F6" s="38"/>
      <c r="G6" s="144">
        <f t="shared" ref="G6:G19" ca="1" si="2">IFERROR(NOW()-F6,"")</f>
        <v>45988.833346527776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45988.833346527776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45988.833346527776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45988.833346527776</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44">
        <f t="shared" ca="1" si="2"/>
        <v>45988.833346527776</v>
      </c>
      <c r="H10" s="38"/>
      <c r="I10" s="37" t="str">
        <f>IFERROR(VLOOKUP(D10,DB!A:F,6,0),"")</f>
        <v/>
      </c>
      <c r="J10" s="37" t="str">
        <f>IFERROR(VLOOKUP(D10,DB!A:G,7,0),"")</f>
        <v/>
      </c>
      <c r="K10" s="37"/>
      <c r="L10" s="37" t="str">
        <f>IFERROR(VLOOKUP(D10,DB!A:I,9,0),"")</f>
        <v/>
      </c>
    </row>
    <row r="11" spans="1:13">
      <c r="A11" s="37"/>
      <c r="B11" s="37" t="str">
        <f>IFERROR(VLOOKUP(D11,DB!A:K,11,0),"")</f>
        <v/>
      </c>
      <c r="C11" s="37"/>
      <c r="D11" s="154"/>
      <c r="E11" s="37"/>
      <c r="F11" s="38"/>
      <c r="G11" s="144">
        <f t="shared" ca="1" si="2"/>
        <v>45988.833346527776</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44">
        <f t="shared" ca="1" si="2"/>
        <v>45988.833346527776</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44">
        <f t="shared" ca="1" si="2"/>
        <v>45988.833346527776</v>
      </c>
      <c r="H13" s="38"/>
      <c r="I13" s="37" t="str">
        <f>IFERROR(VLOOKUP(D13,DB!A:F,6,0),"")</f>
        <v/>
      </c>
      <c r="J13" s="37" t="str">
        <f>IFERROR(VLOOKUP(D13,DB!A:G,7,0),"")</f>
        <v/>
      </c>
      <c r="K13" s="37"/>
      <c r="L13" s="37" t="str">
        <f>IFERROR(VLOOKUP(D13,DB!A:I,9,0),"")</f>
        <v/>
      </c>
    </row>
    <row r="14" spans="1:13">
      <c r="A14" s="37"/>
      <c r="B14" s="37" t="str">
        <f>IFERROR(VLOOKUP(D14,DB!A:K,11,0),"")</f>
        <v/>
      </c>
      <c r="C14" s="37"/>
      <c r="D14" s="154"/>
      <c r="E14" s="37"/>
      <c r="F14" s="38"/>
      <c r="G14" s="144">
        <f t="shared" ca="1" si="2"/>
        <v>45988.833346527776</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44">
        <f t="shared" ca="1" si="2"/>
        <v>45988.833346527776</v>
      </c>
      <c r="H15" s="38"/>
      <c r="I15" s="37" t="str">
        <f>IFERROR(VLOOKUP(D15,DB!A:F,6,0),"")</f>
        <v/>
      </c>
      <c r="J15" s="37" t="str">
        <f>IFERROR(VLOOKUP(D15,DB!A:G,7,0),"")</f>
        <v/>
      </c>
      <c r="K15" s="37"/>
      <c r="L15" s="37" t="str">
        <f>IFERROR(VLOOKUP(D15,DB!A:I,9,0),"")</f>
        <v/>
      </c>
    </row>
    <row r="16" spans="1:13">
      <c r="A16" s="37"/>
      <c r="B16" s="37" t="str">
        <f>IFERROR(VLOOKUP(D16,DB!A:K,11,0),"")</f>
        <v/>
      </c>
      <c r="C16" s="37"/>
      <c r="D16" s="154"/>
      <c r="E16" s="37"/>
      <c r="F16" s="38"/>
      <c r="G16" s="144">
        <f t="shared" ca="1" si="2"/>
        <v>45988.833346527776</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44">
        <f t="shared" ca="1" si="2"/>
        <v>45988.833346527776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45988.833346527776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45988.833346527776</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44">
        <f ca="1">IFERROR(NOW()-F20,"")</f>
        <v>45988.833346527776</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44">
        <f ca="1">IFERROR(NOW()-F21,"")</f>
        <v>45988.833346527776</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44">
        <f ca="1">IFERROR(NOW()-F22,"")</f>
        <v>45988.833346527776</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44">
        <f ca="1">IFERROR(NOW()-F23,"")</f>
        <v>45988.833346527776</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44">
        <f ca="1">IFERROR(NOW()-F24,"")</f>
        <v>45988.833346527776</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44">
        <f ca="1">IFERROR(NOW()-F25,"")</f>
        <v>45988.833346527776</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44">
        <f ca="1">IFERROR(NOW()-F26,"")</f>
        <v>45988.833346527776</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44">
        <f ca="1">IFERROR(NOW()-F27,"")</f>
        <v>45988.833346527776</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44">
        <f ca="1">IFERROR(NOW()-F28,"")</f>
        <v>45988.833346527776</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44">
        <f ca="1">IFERROR(NOW()-F29,"")</f>
        <v>45988.833346527776</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44">
        <f ca="1">IFERROR(NOW()-F30,"")</f>
        <v>45988.833346527776</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44">
        <f ca="1">IFERROR(NOW()-F31,"")</f>
        <v>45988.833346527776</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44">
        <f ca="1">IFERROR(NOW()-F32,"")</f>
        <v>45988.833346527776</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44">
        <f ca="1">IFERROR(NOW()-F33,"")</f>
        <v>45988.833346527776</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44">
        <f ca="1">IFERROR(NOW()-F34,"")</f>
        <v>45988.833346527776</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44">
        <f ca="1">IFERROR(NOW()-F35,"")</f>
        <v>45988.833346527776</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44">
        <f ca="1">IFERROR(NOW()-F36,"")</f>
        <v>45988.833346527776</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44">
        <f ca="1">IFERROR(NOW()-F37,"")</f>
        <v>45988.833346527776</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44">
        <f ca="1">IFERROR(NOW()-F38,"")</f>
        <v>45988.833346527776</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44">
        <f ca="1">IFERROR(NOW()-F39,"")</f>
        <v>45988.833346527776</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44">
        <f ca="1">IFERROR(NOW()-F40,"")</f>
        <v>45988.833346527776</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44">
        <f ca="1">IFERROR(NOW()-F41,"")</f>
        <v>45988.833346527776</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44">
        <f ca="1">IFERROR(NOW()-F42,"")</f>
        <v>45988.833346527776</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44">
        <f ca="1">IFERROR(NOW()-F43,"")</f>
        <v>45988.833346527776</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44">
        <f ca="1">IFERROR(NOW()-F44,"")</f>
        <v>45988.833346527776</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44">
        <f ca="1">IFERROR(NOW()-F45,"")</f>
        <v>45988.833346527776</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44">
        <f ca="1">IFERROR(NOW()-F46,"")</f>
        <v>45988.833346527776</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44">
        <f ca="1">IFERROR(NOW()-F47,"")</f>
        <v>45988.833346527776</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44">
        <f ca="1">IFERROR(NOW()-F48,"")</f>
        <v>45988.833346527776</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44">
        <f ca="1">IFERROR(NOW()-F49,"")</f>
        <v>45988.833346527776</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44">
        <f ca="1">IFERROR(NOW()-F50,"")</f>
        <v>45988.833346527776</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44">
        <f ca="1">IFERROR(NOW()-F51,"")</f>
        <v>45988.833346527776</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44">
        <f ca="1">IFERROR(NOW()-F52,"")</f>
        <v>45988.833346527776</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44">
        <f ca="1">IFERROR(NOW()-F53,"")</f>
        <v>45988.833346527776</v>
      </c>
      <c r="H53" s="38"/>
      <c r="I53" s="153" t="str">
        <f>IFERROR(VLOOKUP(D53,DB!A:F,6,0),"")</f>
        <v/>
      </c>
      <c r="J53" s="153" t="str">
        <f>IFERROR(VLOOKUP(D53,DB!A:G,7,0),"")</f>
        <v/>
      </c>
      <c r="K53" s="37"/>
      <c r="L53" s="153"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c r="B2" s="80"/>
      <c r="C2" s="125"/>
      <c r="D2" s="124"/>
      <c r="E2" s="151"/>
      <c r="F2"/>
      <c r="G2" s="72"/>
      <c r="H2" s="152"/>
      <c r="I2" s="124"/>
      <c r="J2" s="149"/>
      <c r="K2" s="127"/>
      <c r="L2" s="150"/>
    </row>
    <row r="3" spans="1:16382" ht="31.5" customHeight="1">
      <c r="A3" s="126" t="s">
        <v>39124</v>
      </c>
      <c r="B3" s="124" t="str">
        <f>IFERROR(VLOOKUP(D3,DB!A:K,11,0),"")</f>
        <v>R6</v>
      </c>
      <c r="C3" s="125">
        <v>1</v>
      </c>
      <c r="D3" s="124" t="s">
        <v>34130</v>
      </c>
      <c r="E3" s="124" t="s">
        <v>39125</v>
      </c>
      <c r="F3" s="126">
        <v>45988.798842592594</v>
      </c>
      <c r="G3" s="72">
        <f ca="1">IFERROR(NOW()-F3,"-")</f>
        <v>3.4503935181419365E-2</v>
      </c>
      <c r="H3" s="126">
        <v>45988.763113425928</v>
      </c>
      <c r="I3" s="124" t="str">
        <f>IFERROR(VLOOKUP(D3,DB!A:F,6,0),"")</f>
        <v>SCECO</v>
      </c>
      <c r="J3" s="124" t="str">
        <f>IFERROR(VLOOKUP(D3,DB!A:G,7,0),"")</f>
        <v>Dead</v>
      </c>
      <c r="K3" s="127" t="s">
        <v>39126</v>
      </c>
      <c r="L3" s="128" t="str">
        <f>IFERROR(VLOOKUP(D3,DB!A:I,9,0),"")</f>
        <v>Latis</v>
      </c>
    </row>
    <row r="4" spans="1:16382" ht="31.5" customHeight="1">
      <c r="A4" s="126" t="s">
        <v>39127</v>
      </c>
      <c r="B4" s="124" t="str">
        <f>IFERROR(VLOOKUP(D4,DB!A:K,11,0),"")</f>
        <v>R6</v>
      </c>
      <c r="C4" s="125">
        <v>1</v>
      </c>
      <c r="D4" s="124" t="s">
        <v>29367</v>
      </c>
      <c r="E4" s="124" t="s">
        <v>39125</v>
      </c>
      <c r="F4" s="126">
        <v>45988.798425925925</v>
      </c>
      <c r="G4" s="72">
        <f ca="1">IFERROR(NOW()-F4,"-")</f>
        <v>3.4920601850899402E-2</v>
      </c>
      <c r="H4" s="126">
        <v>45988.772233796299</v>
      </c>
      <c r="I4" s="124" t="str">
        <f>IFERROR(VLOOKUP(D4,DB!A:F,6,0),"")</f>
        <v>SCECO</v>
      </c>
      <c r="J4" s="124" t="str">
        <f>IFERROR(VLOOKUP(D4,DB!A:G,7,0),"")</f>
        <v>Dead+No BB Design</v>
      </c>
      <c r="K4" s="127" t="s">
        <v>39128</v>
      </c>
      <c r="L4" s="128" t="str">
        <f>IFERROR(VLOOKUP(D4,DB!A:I,9,0),"")</f>
        <v>Latis</v>
      </c>
    </row>
    <row r="5" spans="1:16382" ht="31.5" customHeight="1">
      <c r="A5"/>
      <c r="B5"/>
      <c r="C5" s="125"/>
      <c r="D5" s="124"/>
      <c r="E5" s="106"/>
      <c r="F5"/>
      <c r="G5" s="72">
        <f ca="1">IFERROR(NOW()-F5,"-")</f>
        <v>45988.833346527776</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45988.833346527776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45988.833346527776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45988.833346527776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45988.833346527776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45988.833346527776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45988.833346527776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45988.833346527776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45988.833346527776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45988.833346527776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45988.833346527776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45988.833346527776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45988.833346527776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45988.833346527776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45988.833346527776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45988.833346527776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45988.833346527776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45988.833346527776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45988.833346527776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45988.833346527776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45988.833346527776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45988.833346527776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45988.833346527776</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 E5: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2025-11-27T17:02:15Z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