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72" documentId="120_S{2AC9BD13-BADA-5192-A53E-5A8FF88502F6}" xr6:coauthVersionLast="47" xr6:coauthVersionMax="47" xr10:uidLastSave="{A0978D40-5DD5-434A-9FD1-83B91D2B93E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4" i="4"/>
  <c r="G5" i="4"/>
  <c r="G6" i="4"/>
  <c r="G7" i="4"/>
  <c r="G8" i="4"/>
  <c r="G9" i="4"/>
  <c r="G10"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<sst xmlns="http://schemas.openxmlformats.org/spreadsheetml/2006/main" count="180278" uniqueCount="39124">
  <si>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</si>
  <si>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</si>
  <si>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</si>
  <si>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</si>
  <si>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</si>
  <si>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</si>
  <si>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</si>
  <si>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</si>
  <si>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</si>
  <si>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</si>
  <si>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</si>
  <si>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</si>
  <si>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</si>
  <si>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</si>
  <si>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</si>
  <si>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</si>
  <si>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</si>
  <si>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</si>
  <si>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</si>
  <si>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</si>
  <si>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</si>
  <si>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</si>
  <si>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</si>
  <si>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</si>
  <si>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</si>
  <si>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</si>
  <si>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</si>
  <si>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</si>
  <si>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</si>
  <si>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</si>
  <si>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</si>
  <si>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</si>
  <si>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</si>
  <si>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</si>
  <si>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</si>
  <si>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</si>
  <si>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</si>
  <si>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</si>
  <si>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</si>
  <si>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</si>
  <si>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</si>
  <si>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</si>
  <si>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</si>
  <si>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</si>
  <si>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</si>
  <si>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</si>
  <si>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</si>
  <si>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</si>
  <si>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</si>
  <si>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</si>
  <si>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</si>
  <si>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</si>
  <si>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</si>
  <si>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</si>
  <si>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</si>
  <si>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</si>
  <si>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</si>
  <si>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</si>
  <si>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</si>
  <si>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</si>
  <si>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</si>
  <si>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</si>
  <si>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</si>
  <si>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</si>
  <si>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</si>
  <si>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</si>
  <si>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</si>
  <si>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</si>
  <si>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</si>
  <si>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</si>
  <si>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</si>
  <si>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</si>
  <si>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</si>
  <si>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</si>
  <si>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</si>
  <si>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</si>
  <si>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</si>
  <si>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</si>
  <si>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</si>
  <si>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</si>
  <si>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</si>
  <si>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</si>
  <si>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</si>
  <si>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</si>
  <si>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</si>
  <si>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</si>
  <si>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</si>
  <si>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</si>
  <si>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</si>
  <si>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</si>
  <si>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</si>
  <si>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</si>
  <si>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</si>
  <si>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</si>
  <si>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</si>
  <si>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</si>
  <si>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</si>
  <si>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</si>
  <si>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</si>
  <si>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</si>
  <si>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</si>
  <si>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</si>
  <si>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</si>
  <si>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</si>
  <si>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</si>
  <si>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</si>
  <si>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</si>
  <si>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</si>
  <si>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</si>
  <si>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</si>
  <si>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</si>
  <si>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</si>
  <si>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</si>
  <si>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</si>
  <si>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</si>
  <si>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</si>
  <si>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</si>
  <si>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</si>
  <si>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</si>
  <si>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</si>
  <si>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</si>
  <si>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</si>
  <si>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</si>
  <si>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</si>
  <si>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</si>
  <si>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</si>
  <si>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</si>
  <si>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</si>
  <si>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</si>
  <si>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</si>
  <si>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</si>
  <si>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</si>
  <si>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</si>
  <si>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</si>
  <si>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</si>
  <si>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</si>
  <si>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</si>
  <si>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</si>
  <si>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</si>
  <si>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</si>
  <si>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</si>
  <si>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</si>
  <si>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</si>
  <si>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</si>
  <si>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</si>
  <si>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</si>
  <si>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</si>
  <si>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</si>
  <si>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</si>
  <si>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</si>
  <si>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</si>
  <si>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</si>
  <si>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</si>
  <si>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</si>
  <si>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</si>
  <si>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</si>
  <si>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</si>
  <si>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</si>
  <si>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</si>
  <si>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</si>
  <si>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</si>
  <si>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</si>
  <si>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</si>
  <si>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</si>
  <si>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</si>
  <si>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</si>
  <si>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</si>
  <si>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</si>
  <si>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</si>
  <si>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</si>
  <si>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</si>
  <si>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</si>
  <si>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</si>
  <si>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</si>
  <si>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</si>
  <si>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</si>
  <si>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</si>
  <si>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</si>
  <si>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</si>
  <si>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</si>
  <si>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</si>
  <si>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</si>
  <si>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</si>
  <si>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</si>
  <si>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</si>
  <si>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</si>
  <si>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</si>
  <si>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</si>
  <si>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</si>
  <si>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</si>
  <si>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</si>
  <si>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</si>
  <si>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</si>
  <si>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</si>
  <si>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</si>
  <si>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</si>
  <si>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</si>
  <si>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</si>
  <si>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</si>
  <si>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</si>
  <si>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</si>
  <si>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</si>
  <si>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</si>
  <si>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</si>
  <si>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</si>
  <si>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</si>
  <si>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</si>
  <si>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</si>
  <si>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</si>
  <si>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</si>
  <si>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</si>
  <si>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</si>
  <si>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</si>
  <si>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</si>
  <si>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</si>
  <si>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</si>
  <si>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</si>
  <si>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</si>
  <si>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</si>
  <si>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</si>
  <si>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</si>
  <si>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</si>
  <si>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</si>
  <si>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</si>
  <si>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</si>
  <si>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</si>
  <si>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</si>
  <si>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</si>
  <si>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</si>
  <si>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</si>
  <si>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</si>
  <si>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</si>
  <si>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</si>
  <si>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</si>
  <si>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</si>
  <si>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</si>
  <si>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</si>
  <si>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</si>
  <si>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</si>
  <si>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</si>
  <si>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</si>
  <si>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</si>
  <si>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</si>
  <si>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</si>
  <si>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</si>
  <si>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</si>
  <si>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</si>
  <si>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</si>
  <si>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</si>
  <si>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</si>
  <si>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</si>
  <si>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</si>
  <si>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</si>
  <si>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</si>
  <si>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</si>
  <si>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</si>
  <si>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</si>
  <si>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</si>
  <si>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</si>
  <si>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</si>
  <si>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</si>
  <si>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</si>
  <si>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</si>
  <si>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</si>
  <si>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</si>
  <si>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</si>
  <si>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</si>
  <si>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</si>
  <si>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</si>
  <si>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</si>
  <si>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</si>
  <si>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</si>
  <si>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</si>
  <si>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</si>
  <si>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</si>
  <si>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</si>
  <si>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</si>
  <si>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</si>
  <si>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</si>
  <si>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</si>
  <si>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</si>
  <si>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</si>
  <si>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</si>
  <si>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</si>
  <si>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</si>
  <si>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</si>
  <si>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</si>
  <si>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</si>
  <si>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</si>
  <si>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</si>
  <si>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</si>
  <si>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</si>
  <si>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</si>
  <si>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</si>
  <si>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</si>
  <si>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</si>
  <si>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</si>
  <si>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</si>
  <si>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</si>
  <si>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</si>
  <si>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</si>
  <si>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</si>
  <si>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</si>
  <si>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</si>
  <si>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</si>
  <si>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</si>
  <si>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</si>
  <si>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</si>
  <si>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</si>
  <si>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</si>
  <si>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</si>
  <si>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</si>
  <si>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</si>
  <si>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</si>
  <si>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</si>
  <si>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</si>
  <si>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</si>
  <si>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</si>
  <si>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</si>
  <si>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</si>
  <si>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</si>
  <si>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</si>
  <si>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</si>
  <si>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</si>
  <si>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</si>
  <si>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</si>
  <si>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</si>
  <si>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</si>
  <si>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</si>
  <si>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</si>
  <si>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</si>
  <si>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</si>
  <si>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</si>
  <si>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</si>
  <si>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</si>
  <si>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</si>
  <si>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</si>
  <si>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</si>
  <si>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</si>
  <si>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</si>
  <si>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</si>
  <si>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</si>
  <si>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</si>
  <si>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</si>
  <si>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</si>
  <si>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</si>
  <si>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</si>
  <si>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</si>
  <si>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</si>
  <si>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</si>
  <si>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</si>
  <si>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</si>
  <si>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</si>
  <si>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</si>
  <si>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</si>
  <si>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</si>
  <si>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</si>
  <si>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</si>
  <si>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</si>
  <si>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</si>
  <si>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</si>
  <si>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</si>
  <si>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</si>
  <si>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</si>
  <si>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</si>
  <si>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</si>
  <si>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</si>
  <si>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</si>
  <si>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</si>
  <si>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</si>
  <si>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</si>
  <si>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</si>
  <si>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</si>
  <si>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</si>
  <si>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</si>
  <si>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</si>
  <si>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</si>
  <si>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</si>
  <si>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</si>
  <si>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</si>
  <si>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</si>
  <si>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</si>
  <si>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</si>
  <si>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</si>
  <si>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</si>
  <si>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</si>
  <si>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</si>
  <si>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</si>
  <si>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</si>
  <si>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</si>
  <si>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</si>
  <si>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</si>
  <si>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</si>
  <si>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</si>
  <si>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</si>
  <si>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</si>
  <si>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</si>
  <si>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</si>
  <si>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</si>
  <si>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</si>
  <si>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</si>
  <si>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</si>
  <si>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</si>
  <si>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</si>
  <si>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</si>
  <si>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</si>
  <si>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</si>
  <si>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</si>
  <si>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</si>
  <si>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</si>
  <si>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</si>
  <si>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</si>
  <si>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</si>
  <si>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</si>
  <si>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</si>
  <si>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</si>
  <si>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</si>
  <si>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</si>
  <si>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</si>
  <si>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</si>
  <si>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</si>
  <si>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</si>
  <si>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</si>
  <si>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</si>
  <si>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</si>
  <si>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</si>
  <si>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</si>
  <si>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</si>
  <si>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</si>
  <si>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</si>
  <si>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</si>
  <si>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</si>
  <si>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</si>
  <si>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</si>
  <si>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</si>
  <si>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</si>
  <si>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</si>
  <si>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</si>
  <si>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</si>
  <si>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</si>
  <si>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</si>
  <si>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</si>
  <si>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</si>
  <si>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</si>
  <si>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</si>
  <si>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</si>
  <si>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</si>
  <si>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</si>
  <si>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</si>
  <si>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</si>
  <si>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</si>
  <si>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</si>
  <si>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</si>
  <si>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</si>
  <si>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</si>
  <si>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</si>
  <si>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</si>
  <si>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</si>
  <si>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</si>
  <si>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</si>
  <si>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</si>
  <si>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</si>
  <si>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</si>
  <si>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</si>
  <si>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</si>
  <si>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</si>
  <si>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</si>
  <si>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</si>
  <si>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</si>
  <si>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</si>
  <si>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</si>
  <si>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</si>
  <si>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</si>
  <si>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</si>
  <si>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</si>
  <si>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</si>
  <si>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</si>
  <si>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</si>
  <si>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</si>
  <si>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</si>
  <si>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</si>
  <si>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</si>
  <si>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</si>
  <si>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</si>
  <si>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</si>
  <si>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</si>
  <si>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</si>
  <si>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</si>
  <si>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</si>
  <si>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</si>
  <si>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</si>
  <si>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</si>
  <si>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</si>
  <si>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</si>
  <si>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</si>
  <si>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</si>
  <si>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</si>
  <si>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</si>
  <si>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</si>
  <si>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</si>
  <si>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</si>
  <si>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</si>
  <si>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</si>
  <si>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</si>
  <si>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</si>
  <si>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</si>
  <si>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</si>
  <si>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</si>
  <si>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</si>
  <si>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</si>
  <si>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</si>
  <si>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</si>
  <si>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</si>
  <si>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</si>
  <si>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</si>
  <si>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</si>
  <si>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</si>
  <si>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</si>
  <si>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</si>
  <si>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</si>
  <si>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</si>
  <si>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</si>
  <si>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</si>
  <si>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</si>
  <si>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</si>
  <si>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</si>
  <si>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</si>
  <si>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</si>
  <si>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</si>
  <si>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</si>
  <si>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</si>
  <si>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</si>
  <si>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</si>
  <si>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</si>
  <si>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</si>
  <si>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</si>
  <si>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</si>
  <si>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</si>
  <si>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</si>
  <si>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</si>
  <si>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</si>
  <si>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</si>
  <si>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</si>
  <si>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</si>
  <si>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</si>
  <si>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</si>
  <si>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</si>
  <si>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</si>
  <si>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</si>
  <si>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</si>
  <si>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</si>
  <si>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</si>
  <si>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</si>
  <si>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</si>
  <si>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</si>
  <si>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</si>
  <si>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</si>
  <si>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</si>
  <si>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</si>
  <si>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</si>
  <si>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</si>
  <si>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</si>
  <si>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</si>
  <si>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</si>
  <si>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</si>
  <si>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</si>
  <si>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</si>
  <si>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</si>
  <si>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</si>
  <si>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</si>
  <si>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</si>
  <si>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</si>
  <si>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</si>
  <si>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</si>
  <si>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</si>
  <si>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</si>
  <si>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</si>
  <si>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</si>
  <si>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</si>
  <si>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</si>
  <si>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</si>
  <si>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</si>
  <si>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</si>
  <si>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</si>
  <si>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</si>
  <si>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</si>
  <si>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</si>
  <si>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</si>
  <si>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</si>
  <si>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</si>
  <si>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</si>
  <si>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</si>
  <si>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</si>
  <si>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</si>
  <si>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</si>
  <si>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</si>
  <si>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</si>
  <si>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</si>
  <si>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</si>
  <si>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</si>
  <si>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</si>
  <si>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</si>
  <si>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</si>
  <si>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</si>
  <si>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</si>
  <si>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</si>
  <si>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</si>
  <si>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</si>
  <si>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</si>
  <si>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</si>
  <si>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</si>
  <si>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</si>
  <si>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</si>
  <si>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</si>
  <si>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</si>
  <si>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</si>
  <si>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</si>
  <si>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</si>
  <si>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</si>
  <si>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</si>
  <si>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</si>
  <si>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</si>
  <si>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</si>
  <si>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</si>
  <si>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</si>
  <si>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</si>
  <si>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</si>
  <si>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</si>
  <si>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</si>
  <si>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</si>
  <si>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</si>
  <si>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</si>
  <si>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</si>
  <si>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</si>
  <si>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</si>
  <si>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</si>
  <si>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</si>
  <si>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</si>
  <si>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</si>
  <si>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</si>
  <si>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</si>
  <si>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</si>
  <si>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</si>
  <si>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</si>
  <si>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</si>
  <si>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</si>
  <si>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</si>
  <si>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</si>
  <si>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</si>
  <si>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</si>
  <si>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</si>
  <si>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</si>
  <si>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</si>
  <si>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</si>
  <si>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</si>
  <si>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</si>
  <si>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</si>
  <si>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</si>
  <si>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</si>
  <si>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</si>
  <si>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</si>
  <si>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</si>
  <si>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</si>
  <si>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</si>
  <si>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</si>
  <si>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</si>
  <si>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</si>
  <si>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</si>
  <si>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</si>
  <si>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</si>
  <si>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</si>
  <si>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</si>
  <si>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</si>
  <si>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</si>
  <si>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</si>
  <si>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</si>
  <si>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</si>
  <si>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</si>
  <si>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</si>
  <si>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</si>
  <si>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</si>
  <si>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</si>
  <si>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</si>
  <si>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</si>
  <si>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</si>
  <si>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</si>
  <si>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</si>
  <si>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</si>
  <si>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</si>
  <si>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</si>
  <si>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</si>
  <si>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</si>
  <si>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</si>
  <si>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</si>
  <si>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</si>
  <si>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</si>
  <si>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</si>
  <si>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</si>
  <si>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</si>
  <si>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</si>
  <si>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</si>
  <si>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</si>
  <si>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</si>
  <si>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</si>
  <si>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</si>
  <si>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</si>
  <si>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</si>
  <si>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</si>
  <si>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</si>
  <si>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</si>
  <si>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</si>
  <si>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</si>
  <si>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</si>
  <si>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</si>
  <si>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</si>
  <si>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</si>
  <si>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</si>
  <si>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</si>
  <si>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</si>
  <si>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</si>
  <si>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</si>
  <si>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</si>
  <si>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</si>
  <si>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</si>
  <si>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</si>
  <si>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</si>
  <si>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</si>
  <si>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</si>
  <si>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</si>
  <si>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</si>
  <si>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</si>
  <si>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</si>
  <si>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</si>
  <si>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</si>
  <si>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</si>
  <si>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</si>
  <si>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</si>
  <si>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</si>
  <si>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</si>
  <si>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</si>
  <si>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</si>
  <si>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</si>
  <si>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</si>
  <si>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</si>
  <si>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</si>
  <si>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</si>
  <si>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</si>
  <si>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</si>
  <si>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</si>
  <si>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</si>
  <si>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</si>
  <si>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</si>
  <si>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</si>
  <si>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</si>
  <si>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</si>
  <si>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</si>
  <si>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</si>
  <si>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</si>
  <si>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</si>
  <si>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</si>
  <si>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</si>
  <si>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</si>
  <si>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</si>
  <si>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</si>
  <si>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</si>
  <si>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</si>
  <si>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</si>
  <si>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</si>
  <si>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</si>
  <si>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</si>
  <si>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</si>
  <si>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</si>
  <si>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</si>
  <si>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</si>
  <si>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</si>
  <si>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</si>
  <si>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</si>
  <si>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</si>
  <si>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</si>
  <si>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</si>
  <si>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</si>
  <si>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</si>
  <si>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</si>
  <si>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</si>
  <si>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</si>
  <si>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</si>
  <si>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</si>
  <si>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</si>
  <si>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</si>
  <si>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</si>
  <si>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</si>
  <si>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</si>
  <si>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</si>
  <si>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</si>
  <si>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</si>
  <si>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</si>
  <si>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</si>
  <si>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</si>
  <si>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</si>
  <si>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</si>
  <si>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</si>
  <si>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</si>
  <si>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</si>
  <si>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</si>
  <si>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</si>
  <si>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</si>
  <si>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</si>
  <si>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</si>
  <si>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</si>
  <si>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</si>
  <si>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</si>
  <si>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</si>
  <si>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</si>
  <si>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</si>
  <si>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</si>
  <si>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</si>
  <si>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</si>
  <si>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</si>
  <si>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</si>
  <si>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</si>
  <si>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</si>
  <si>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</si>
  <si>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</si>
  <si>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</si>
  <si>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</si>
  <si>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</si>
  <si>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</si>
  <si>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</si>
  <si>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</si>
  <si>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</si>
  <si>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</si>
  <si>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</si>
  <si>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</si>
  <si>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</si>
  <si>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</si>
  <si>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</si>
  <si>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</si>
  <si>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</si>
  <si>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</si>
  <si>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</si>
  <si>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</si>
  <si>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</si>
  <si>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</si>
  <si>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</si>
  <si>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</si>
  <si>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</si>
  <si>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</si>
  <si>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</si>
  <si>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</si>
  <si>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</si>
  <si>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</si>
  <si>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</si>
  <si>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</si>
  <si>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</si>
  <si>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</si>
  <si>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</si>
  <si>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</si>
  <si>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</si>
  <si>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</si>
  <si>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</si>
  <si>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</si>
  <si>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</si>
  <si>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</si>
  <si>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</si>
  <si>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</si>
  <si>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</si>
  <si>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</si>
  <si>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</si>
  <si>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</si>
  <si>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</si>
  <si>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</si>
  <si>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</si>
  <si>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</si>
  <si>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</si>
  <si>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</si>
  <si>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</si>
  <si>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</si>
  <si>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</si>
  <si>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</si>
  <si>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</si>
  <si>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</si>
  <si>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</si>
  <si>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</si>
  <si>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</si>
  <si>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</si>
  <si>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</si>
  <si>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</si>
  <si>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</si>
  <si>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</si>
  <si>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</si>
  <si>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</si>
  <si>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</si>
  <si>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</si>
  <si>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</si>
  <si>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</si>
  <si>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</si>
  <si>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</si>
  <si>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</si>
  <si>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</si>
  <si>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</si>
  <si>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</si>
  <si>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</si>
  <si>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</si>
  <si>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</si>
  <si>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</si>
  <si>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</si>
  <si>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</si>
  <si>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</si>
  <si>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</si>
  <si>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</si>
  <si>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</si>
  <si>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</si>
  <si>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</si>
  <si>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</si>
  <si>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</si>
  <si>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</si>
  <si>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</si>
  <si>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</si>
  <si>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</si>
  <si>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</si>
  <si>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</si>
  <si>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</si>
  <si>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</si>
  <si>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</si>
  <si>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</si>
  <si>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</si>
  <si>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</si>
  <si>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</si>
  <si>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</si>
  <si>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</si>
  <si>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</si>
  <si>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</si>
  <si>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</si>
  <si>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</si>
  <si>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</si>
  <si>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</si>
  <si>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</si>
  <si>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</si>
  <si>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</si>
  <si>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</si>
  <si>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</si>
  <si>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</si>
  <si>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</si>
  <si>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</si>
  <si>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</si>
  <si>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</si>
  <si>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</si>
  <si>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</si>
  <si>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</si>
  <si>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</si>
  <si>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</si>
  <si>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</si>
  <si>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</si>
  <si>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</si>
  <si>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</si>
  <si>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</si>
  <si>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</si>
  <si>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</si>
  <si>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</si>
  <si>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</si>
  <si>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</si>
  <si>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</si>
  <si>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</si>
  <si>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</si>
  <si>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</si>
  <si>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</si>
  <si>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</si>
  <si>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</si>
  <si>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</si>
  <si>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</si>
  <si>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</si>
  <si>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</si>
  <si>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</si>
  <si>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</si>
  <si>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</si>
  <si>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</si>
  <si>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</si>
  <si>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</si>
  <si>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</si>
  <si>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</si>
  <si>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</si>
  <si>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</si>
  <si>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</si>
  <si>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</si>
  <si>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</si>
  <si>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</si>
  <si>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</si>
  <si>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</si>
  <si>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</si>
  <si>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</si>
  <si>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</si>
  <si>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</si>
  <si>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</si>
  <si>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</si>
  <si>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</si>
  <si>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</si>
  <si>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</si>
  <si>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</si>
  <si>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</si>
  <si>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</si>
  <si>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</si>
  <si>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</si>
  <si>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</si>
  <si>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</si>
  <si>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</si>
  <si>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</si>
  <si>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</si>
  <si>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</si>
  <si>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</si>
  <si>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</si>
  <si>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</si>
  <si>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</si>
  <si>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</si>
  <si>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</si>
  <si>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</si>
  <si>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</si>
  <si>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</si>
  <si>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</si>
  <si>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</si>
  <si>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</si>
  <si>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</si>
  <si>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</si>
  <si>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</si>
  <si>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</si>
  <si>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</si>
  <si>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</si>
  <si>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</si>
  <si>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</si>
  <si>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</si>
  <si>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</si>
  <si>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</si>
  <si>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</si>
  <si>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</si>
  <si>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</si>
  <si>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</si>
  <si>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</si>
  <si>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</si>
  <si>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</si>
  <si>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</si>
  <si>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</si>
  <si>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</si>
  <si>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</si>
  <si>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</si>
  <si>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</si>
  <si>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</si>
  <si>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</si>
  <si>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</si>
  <si>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</si>
  <si>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</si>
  <si>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</si>
  <si>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</si>
  <si>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</si>
  <si>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</si>
  <si>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</si>
  <si>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</si>
  <si>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</si>
  <si>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</si>
  <si>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</si>
  <si>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</si>
  <si>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</si>
  <si>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</si>
  <si>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</si>
  <si>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</si>
  <si>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</si>
  <si>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</si>
  <si>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</si>
  <si>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</si>
  <si>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</si>
  <si>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</si>
  <si>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</si>
  <si>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</si>
  <si>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</si>
  <si>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</si>
  <si>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</si>
  <si>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</si>
  <si>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</si>
  <si>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</si>
  <si>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</si>
  <si>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</si>
  <si>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</si>
  <si>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</si>
  <si>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</si>
  <si>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</si>
  <si>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</si>
  <si>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</si>
  <si>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</si>
  <si>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</si>
  <si>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</si>
  <si>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</si>
  <si>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</si>
  <si>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</si>
  <si>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</si>
  <si>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</si>
  <si>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</si>
  <si>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</si>
  <si>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</si>
  <si>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</si>
  <si>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</si>
  <si>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</si>
  <si>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</si>
  <si>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</si>
  <si>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</si>
  <si>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</si>
  <si>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</si>
  <si>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</si>
  <si>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</si>
  <si>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</si>
  <si>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</si>
  <si>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</si>
  <si>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</si>
  <si>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</si>
  <si>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</si>
  <si>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</si>
  <si>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</si>
  <si>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</si>
  <si>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</si>
  <si>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</si>
  <si>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</si>
  <si>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</si>
  <si>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</si>
  <si>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</si>
  <si>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</si>
  <si>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</si>
  <si>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</si>
  <si>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</si>
  <si>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</si>
  <si>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</si>
  <si>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</si>
  <si>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</si>
  <si>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</si>
  <si>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</si>
  <si>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</si>
  <si>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</si>
  <si>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</si>
  <si>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</si>
  <si>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</si>
  <si>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</si>
  <si>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</si>
  <si>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</si>
  <si>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</si>
  <si>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</si>
  <si>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</si>
  <si>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</si>
  <si>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</si>
  <si>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</si>
  <si>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</si>
  <si>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</si>
  <si>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</si>
  <si>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</si>
  <si>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</si>
  <si>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</si>
  <si>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</si>
  <si>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</si>
  <si>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</si>
  <si>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</si>
  <si>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</si>
  <si>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</si>
  <si>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</si>
  <si>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</si>
  <si>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</si>
  <si>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</si>
  <si>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</si>
  <si>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</si>
  <si>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</si>
  <si>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</si>
  <si>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</si>
  <si>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</si>
  <si>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</si>
  <si>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</si>
  <si>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</si>
  <si>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</si>
  <si>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</si>
  <si>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</si>
  <si>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</si>
  <si>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</si>
  <si>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</si>
  <si>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</si>
  <si>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</si>
  <si>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</si>
  <si>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</si>
  <si>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</si>
  <si>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</si>
  <si>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</si>
  <si>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</si>
  <si>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</si>
  <si>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</si>
  <si>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</si>
  <si>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</si>
  <si>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</si>
  <si>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</si>
  <si>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</si>
  <si>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</si>
  <si>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</si>
  <si>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</si>
  <si>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</si>
  <si>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</si>
  <si>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</si>
  <si>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</si>
  <si>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</si>
  <si>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</si>
  <si>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</si>
  <si>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</si>
  <si>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</si>
  <si>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</si>
  <si>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</si>
  <si>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</si>
  <si>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</si>
  <si>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</si>
  <si>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</si>
  <si>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</si>
  <si>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</si>
  <si>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</si>
  <si>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</si>
  <si>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</si>
  <si>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</si>
  <si>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</si>
  <si>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</si>
  <si>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</si>
  <si>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</si>
  <si>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</si>
  <si>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</si>
  <si>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</si>
  <si>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</si>
  <si>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</si>
  <si>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</si>
  <si>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</si>
  <si>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</si>
  <si>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</si>
  <si>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</si>
  <si>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</si>
  <si>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</si>
  <si>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</si>
  <si>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</si>
  <si>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</si>
  <si>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</si>
  <si>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</si>
  <si>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</si>
  <si>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</si>
  <si>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</si>
  <si>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</si>
  <si>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</si>
  <si>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</si>
  <si>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</si>
  <si>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</si>
  <si>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</si>
  <si>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</si>
  <si>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</si>
  <si>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</si>
  <si>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</si>
  <si>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</si>
  <si>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</si>
  <si>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</si>
  <si>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</si>
  <si>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</si>
  <si>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</si>
  <si>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</si>
  <si>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</si>
  <si>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</si>
  <si>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</si>
  <si>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</si>
  <si>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</si>
  <si>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</si>
  <si>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</si>
  <si>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</si>
  <si>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</si>
  <si>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</si>
  <si>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</si>
  <si>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</si>
  <si>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</si>
  <si>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</si>
  <si>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</si>
  <si>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</si>
  <si>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</si>
  <si>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</si>
  <si>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</si>
  <si>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</si>
  <si>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</si>
  <si>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</si>
  <si>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</si>
  <si>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</si>
  <si>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</si>
  <si>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</si>
  <si>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</si>
  <si>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</si>
  <si>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</si>
  <si>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</si>
  <si>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</si>
  <si>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</si>
  <si>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</si>
  <si>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</si>
  <si>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</si>
  <si>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</si>
  <si>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</si>
  <si>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</si>
  <si>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</si>
  <si>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</si>
  <si>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</si>
  <si>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</si>
  <si>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</si>
  <si>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</si>
  <si>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</si>
  <si>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</si>
  <si>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</si>
  <si>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</si>
  <si>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</si>
  <si>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</si>
  <si>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</si>
  <si>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</si>
  <si>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</si>
  <si>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</si>
  <si>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</si>
  <si>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</si>
  <si>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</si>
  <si>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</si>
  <si>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</si>
  <si>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</si>
  <si>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</si>
  <si>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</si>
  <si>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</si>
  <si>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</si>
  <si>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</si>
  <si>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</si>
  <si>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</si>
  <si>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</si>
  <si>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</si>
  <si>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</si>
  <si>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</si>
  <si>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</si>
  <si>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</si>
  <si>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</si>
  <si>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</si>
  <si>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</si>
  <si>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</si>
  <si>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</si>
  <si>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</si>
  <si>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</si>
  <si>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</si>
  <si>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</si>
  <si>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</si>
  <si>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</si>
  <si>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</si>
  <si>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</si>
  <si>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</si>
  <si>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</si>
  <si>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</si>
  <si>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</si>
  <si>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</si>
  <si>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</si>
  <si>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</si>
  <si>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</si>
  <si>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</si>
  <si>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</si>
  <si>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</si>
  <si>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</si>
  <si>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</si>
  <si>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</si>
  <si>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</si>
  <si>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</si>
  <si>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</si>
  <si>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</si>
  <si>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</si>
  <si>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</si>
  <si>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</si>
  <si>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</si>
  <si>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</si>
  <si>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</si>
  <si>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</si>
  <si>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</si>
  <si>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</si>
  <si>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</si>
  <si>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</si>
  <si>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</si>
  <si>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</si>
  <si>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</si>
  <si>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</si>
  <si>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</si>
  <si>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</si>
  <si>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</si>
  <si>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</si>
  <si>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</si>
  <si>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</si>
  <si>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</si>
  <si>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</si>
  <si>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</si>
  <si>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</si>
  <si>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</si>
  <si>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</si>
  <si>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</si>
  <si>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</si>
  <si>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</si>
  <si>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</si>
  <si>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</si>
  <si>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</si>
  <si>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</si>
  <si>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</si>
  <si>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</si>
  <si>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</si>
  <si>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</si>
  <si>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</si>
  <si>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</si>
  <si>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</si>
  <si>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</si>
  <si>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</si>
  <si>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</si>
  <si>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</si>
  <si>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</si>
  <si>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</si>
  <si>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</si>
  <si>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</si>
  <si>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</si>
  <si>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</si>
  <si>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</si>
  <si>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</si>
  <si>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</si>
  <si>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</si>
  <si>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</si>
  <si>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</si>
  <si>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</si>
  <si>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</si>
  <si>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</si>
  <si>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</si>
  <si>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</si>
  <si>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</si>
  <si>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</si>
  <si>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</si>
  <si>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</si>
  <si>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</si>
  <si>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</si>
  <si>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</si>
  <si>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</si>
  <si>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</si>
  <si>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</si>
  <si>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</si>
  <si>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</si>
  <si>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</si>
  <si>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</si>
  <si>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</si>
  <si>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</si>
  <si>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</si>
  <si>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</si>
  <si>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</si>
  <si>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</si>
  <si>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</si>
  <si>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</si>
  <si>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</si>
  <si>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</si>
  <si>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</si>
  <si>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</si>
  <si>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</si>
  <si>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</si>
  <si>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</si>
  <si>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</si>
  <si>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</si>
  <si>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</si>
  <si>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</si>
  <si>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</si>
  <si>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</si>
  <si>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</si>
  <si>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</si>
  <si>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</si>
  <si>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</si>
  <si>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</si>
  <si>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</si>
  <si>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</si>
  <si>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</si>
  <si>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</si>
  <si>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</si>
  <si>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</si>
  <si>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</si>
  <si>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</si>
  <si>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</si>
  <si>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</si>
  <si>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</si>
  <si>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</si>
  <si>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</si>
  <si>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</si>
  <si>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</si>
  <si>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</si>
  <si>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</si>
  <si>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</si>
  <si>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</si>
  <si>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</si>
  <si>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</si>
  <si>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</si>
  <si>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</si>
  <si>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</si>
  <si>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</si>
  <si>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</si>
  <si>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</si>
  <si>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</si>
  <si>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</si>
  <si>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</si>
  <si>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</si>
  <si>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</si>
  <si>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</si>
  <si>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</si>
  <si>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</si>
  <si>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</si>
  <si>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</si>
  <si>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</si>
  <si>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</si>
  <si>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</si>
  <si>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</si>
  <si>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</si>
  <si>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</si>
  <si>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</si>
  <si>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</si>
  <si>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</si>
  <si>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</si>
  <si>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</si>
  <si>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</si>
  <si>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</si>
  <si>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</si>
  <si>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</si>
  <si>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</si>
  <si>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</si>
  <si>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</si>
  <si>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</si>
  <si>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</si>
  <si>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</si>
  <si>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</si>
  <si>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</si>
  <si>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</si>
  <si>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</si>
  <si>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</si>
  <si>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</si>
  <si>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</si>
  <si>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</si>
  <si>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</si>
  <si>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</si>
  <si>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</si>
  <si>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</si>
  <si>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</si>
  <si>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</si>
  <si>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</si>
  <si>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</si>
  <si>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</si>
  <si>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</si>
  <si>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</si>
  <si>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</si>
  <si>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</si>
  <si>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</si>
  <si>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</si>
  <si>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</si>
  <si>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</si>
  <si>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</si>
  <si>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</si>
  <si>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</si>
  <si>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</si>
  <si>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</si>
  <si>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</si>
  <si>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</si>
  <si>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</si>
  <si>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</si>
  <si>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</si>
  <si>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</si>
  <si>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</si>
  <si>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</si>
  <si>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</si>
  <si>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</si>
  <si>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</si>
  <si>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</si>
  <si>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</si>
  <si>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</si>
  <si>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</si>
  <si>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</si>
  <si>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</si>
  <si>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</si>
  <si>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</si>
  <si>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</si>
  <si>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</si>
  <si>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</si>
  <si>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</si>
  <si>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</si>
  <si>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</si>
  <si>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</si>
  <si>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</si>
  <si>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</si>
  <si>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</si>
  <si>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</si>
  <si>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</si>
  <si>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</si>
  <si>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</si>
  <si>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</si>
  <si>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</si>
  <si>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</si>
  <si>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</si>
  <si>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</si>
  <si>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</si>
  <si>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</si>
  <si>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</si>
  <si>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</si>
  <si>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</si>
  <si>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</si>
  <si>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</si>
  <si>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</si>
  <si>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</si>
  <si>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</si>
  <si>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</si>
  <si>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</si>
  <si>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</si>
  <si>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</si>
  <si>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</si>
  <si>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</si>
  <si>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</si>
  <si>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</si>
  <si>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</si>
  <si>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</si>
  <si>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</si>
  <si>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</si>
  <si>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</si>
  <si>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</si>
  <si>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</si>
  <si>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</si>
  <si>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</si>
  <si>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</si>
  <si>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</si>
  <si>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</si>
  <si>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</si>
  <si>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</si>
  <si>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</si>
  <si>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</si>
  <si>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</si>
  <si>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</si>
  <si>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</si>
  <si>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</si>
  <si>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</si>
  <si>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</si>
  <si>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</si>
  <si>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</si>
  <si>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</si>
  <si>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</si>
  <si>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</si>
  <si>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</si>
  <si>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</si>
  <si>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</si>
  <si>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</si>
  <si>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</si>
  <si>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</si>
  <si>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</si>
  <si>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</si>
  <si>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</si>
  <si>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</si>
  <si>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</si>
  <si>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</si>
  <si>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</si>
  <si>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</si>
  <si>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</si>
  <si>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</si>
  <si>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</si>
  <si>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</si>
  <si>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</si>
  <si>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</si>
  <si>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</si>
  <si>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</si>
  <si>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</si>
  <si>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</si>
  <si>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</si>
  <si>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</si>
  <si>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</si>
  <si>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</si>
  <si>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</si>
  <si>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</si>
  <si>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</si>
  <si>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</si>
  <si>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</si>
  <si>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</si>
  <si>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</si>
  <si>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</si>
  <si>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</si>
  <si>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</si>
  <si>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</si>
  <si>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</si>
  <si>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</si>
  <si>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</si>
  <si>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</si>
  <si>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</si>
  <si>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</si>
  <si>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</si>
  <si>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</si>
  <si>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</si>
  <si>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</si>
  <si>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</si>
  <si>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</si>
  <si>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</si>
  <si>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</si>
  <si>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</si>
  <si>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</si>
  <si>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</si>
  <si>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</si>
  <si>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</si>
  <si>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</si>
  <si>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</si>
  <si>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</si>
  <si>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</si>
  <si>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</si>
  <si>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</si>
  <si>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</si>
  <si>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</si>
  <si>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</si>
  <si>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</si>
  <si>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</si>
  <si>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</si>
  <si>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</si>
  <si>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</si>
  <si>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</si>
  <si>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</si>
  <si>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</si>
  <si>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</si>
  <si>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</si>
  <si>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</si>
  <si>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</si>
  <si>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</si>
  <si>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</si>
  <si>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</si>
  <si>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</si>
  <si>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</si>
  <si>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</si>
  <si>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</si>
  <si>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</si>
  <si>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</si>
  <si>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</si>
  <si>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</si>
  <si>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</si>
  <si>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</si>
  <si>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</si>
  <si>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</si>
  <si>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</si>
  <si>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</si>
  <si>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</si>
  <si>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</si>
  <si>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</si>
  <si>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</si>
  <si>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</si>
  <si>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</si>
  <si>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</si>
  <si>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</si>
  <si>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</si>
  <si>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</si>
  <si>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</si>
  <si>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</si>
  <si>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</si>
  <si>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</si>
  <si>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</si>
  <si>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</si>
  <si>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</si>
  <si>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</si>
  <si>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</si>
  <si>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</si>
  <si>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</si>
  <si>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</si>
  <si>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</si>
  <si>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</si>
  <si>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</si>
  <si>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</si>
  <si>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</si>
  <si>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</si>
  <si>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</si>
  <si>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</si>
  <si>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</si>
  <si>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</si>
  <si>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</si>
  <si>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</si>
  <si>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</si>
  <si>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</si>
  <si>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</si>
  <si>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</si>
  <si>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</si>
  <si>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</si>
  <si>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</si>
  <si>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</si>
  <si>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</si>
  <si>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</si>
  <si>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</si>
  <si>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</si>
  <si>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</si>
  <si>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</si>
  <si>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</si>
  <si>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</si>
  <si>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</si>
  <si>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</si>
  <si>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</si>
  <si>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</si>
  <si>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</si>
  <si>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</si>
  <si>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</si>
  <si>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</si>
  <si>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</si>
  <si>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</si>
  <si>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</si>
  <si>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</si>
  <si>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</si>
  <si>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</si>
  <si>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</si>
  <si>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</si>
  <si>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</si>
  <si>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</si>
  <si>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</si>
  <si>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</si>
  <si>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</si>
  <si>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</si>
  <si>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</si>
  <si>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</si>
  <si>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</si>
  <si>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</si>
  <si>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</si>
  <si>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</si>
  <si>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</si>
  <si>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</si>
  <si>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</si>
  <si>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</si>
  <si>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</si>
  <si>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</si>
  <si>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</si>
  <si>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</si>
  <si>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</si>
  <si>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</si>
  <si>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</si>
  <si>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</si>
  <si>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</si>
  <si>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</si>
  <si>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</si>
  <si>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</si>
  <si>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</si>
  <si>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</si>
  <si>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</si>
  <si>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</si>
  <si>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</si>
  <si>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</si>
  <si>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</si>
  <si>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</si>
  <si>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</si>
  <si>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</si>
  <si>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</si>
  <si>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</si>
  <si>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</si>
  <si>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</si>
  <si>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</si>
  <si>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</si>
  <si>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</si>
  <si>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</si>
  <si>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</si>
  <si>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</si>
  <si>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</si>
  <si>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</si>
  <si>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</si>
  <si>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</si>
  <si>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</si>
  <si>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</si>
  <si>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</si>
  <si>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</si>
  <si>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</si>
  <si>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</si>
  <si>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</si>
  <si>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</si>
  <si>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</si>
  <si>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</si>
  <si>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</si>
  <si>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</si>
  <si>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</si>
  <si>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</si>
  <si>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</si>
  <si>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</si>
  <si>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</si>
  <si>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</si>
  <si>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</si>
  <si>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</si>
  <si>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</si>
  <si>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</si>
  <si>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</si>
  <si>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</si>
  <si>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</si>
  <si>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</si>
  <si>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</si>
  <si>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</si>
  <si>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</si>
  <si>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</si>
  <si>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</si>
  <si>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</si>
  <si>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</si>
  <si>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</si>
  <si>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</si>
  <si>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</si>
  <si>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</si>
  <si>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</si>
  <si>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</si>
  <si>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</si>
  <si>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</si>
  <si>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</si>
  <si>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</si>
  <si>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</si>
  <si>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</si>
  <si>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</si>
  <si>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</si>
  <si>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</si>
  <si>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</si>
  <si>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</si>
  <si>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</si>
  <si>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</si>
  <si>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</si>
  <si>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</si>
  <si>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</si>
  <si>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</si>
  <si>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</si>
  <si>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</si>
  <si>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</si>
  <si>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</si>
  <si>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</si>
  <si>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</si>
  <si>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</si>
  <si>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</si>
  <si>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</si>
  <si>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</si>
  <si>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</si>
  <si>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</si>
  <si>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</si>
  <si>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</si>
  <si>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</si>
  <si>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</si>
  <si>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</si>
  <si>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</si>
  <si>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</si>
  <si>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</si>
  <si>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</si>
  <si>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</si>
  <si>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</si>
  <si>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</si>
  <si>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</si>
  <si>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</si>
  <si>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</si>
  <si>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</si>
  <si>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</si>
  <si>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</si>
  <si>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</si>
  <si>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</si>
  <si>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</si>
  <si>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</si>
  <si>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</si>
  <si>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</si>
  <si>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</si>
  <si>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</si>
  <si>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</si>
  <si>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</si>
  <si>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</si>
  <si>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</si>
  <si>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</si>
  <si>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</si>
  <si>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</si>
  <si>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</si>
  <si>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</si>
  <si>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</si>
  <si>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</si>
  <si>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</si>
  <si>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</si>
  <si>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</si>
  <si>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</si>
  <si>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</si>
  <si>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</si>
  <si>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</si>
  <si>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</si>
  <si>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</si>
  <si>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</si>
  <si>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</si>
  <si>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</si>
  <si>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</si>
  <si>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</si>
  <si>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</si>
  <si>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</si>
  <si>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</si>
  <si>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</si>
  <si>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</si>
  <si>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</si>
  <si>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</si>
  <si>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</si>
  <si>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</si>
  <si>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</si>
  <si>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</si>
  <si>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</si>
  <si>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</si>
  <si>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</si>
  <si>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</si>
  <si>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</si>
  <si>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</si>
  <si>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</si>
  <si>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</si>
  <si>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</si>
  <si>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</si>
  <si>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</si>
  <si>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</si>
  <si>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</si>
  <si>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</si>
  <si>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</si>
  <si>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</si>
  <si>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</si>
  <si>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</si>
  <si>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</si>
  <si>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</si>
  <si>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</si>
  <si>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</si>
  <si>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</si>
  <si>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</si>
  <si>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</si>
  <si>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</si>
  <si>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</si>
  <si>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</si>
  <si>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</si>
  <si>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</si>
  <si>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</si>
  <si>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</si>
  <si>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</si>
  <si>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</si>
  <si>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</si>
  <si>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</si>
  <si>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</si>
  <si>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</si>
  <si>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</si>
  <si>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</si>
  <si>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</si>
  <si>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</si>
  <si>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</si>
  <si>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</si>
  <si>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</si>
  <si>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</si>
  <si>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</si>
  <si>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</si>
  <si>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</si>
  <si>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</si>
  <si>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</si>
  <si>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</si>
  <si>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</si>
  <si>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</si>
  <si>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</si>
  <si>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</si>
  <si>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</si>
  <si>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</si>
  <si>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</si>
  <si>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</si>
  <si>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</si>
  <si>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</si>
  <si>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</si>
  <si>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</si>
  <si>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</si>
  <si>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</si>
  <si>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</si>
  <si>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</si>
  <si>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</si>
  <si>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</si>
  <si>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</si>
  <si>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</si>
  <si>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</si>
  <si>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</si>
  <si>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</si>
  <si>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</si>
  <si>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</si>
  <si>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</si>
  <si>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</si>
  <si>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</si>
  <si>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</si>
  <si>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</si>
  <si>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</si>
  <si>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</si>
  <si>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</si>
  <si>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</si>
  <si>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</si>
  <si>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</si>
  <si>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</si>
  <si>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</si>
  <si>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</si>
  <si>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</si>
  <si>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</si>
  <si>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</si>
  <si>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</si>
  <si>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</si>
  <si>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</si>
  <si>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</si>
  <si>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</si>
  <si>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</si>
  <si>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</si>
  <si>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</si>
  <si>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</si>
  <si>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</si>
  <si>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</si>
  <si>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</si>
  <si>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</si>
  <si>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</si>
  <si>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</si>
  <si>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</si>
  <si>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</si>
  <si>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</si>
  <si>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</si>
  <si>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</si>
  <si>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</si>
  <si>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</si>
  <si>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</si>
  <si>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</si>
  <si>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</si>
  <si>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</si>
  <si>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</si>
  <si>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</si>
  <si>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</si>
  <si>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</si>
  <si>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</si>
  <si>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</si>
  <si>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</si>
  <si>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</si>
  <si>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</si>
  <si>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</si>
  <si>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</si>
  <si>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</si>
  <si>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</si>
  <si>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</si>
  <si>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</si>
  <si>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</si>
  <si>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</si>
  <si>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</si>
  <si>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</si>
  <si>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</si>
  <si>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</si>
  <si>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</si>
  <si>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</si>
  <si>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</si>
  <si>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</si>
  <si>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</si>
  <si>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</si>
  <si>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</si>
  <si>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</si>
  <si>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</si>
  <si>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</si>
  <si>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</si>
  <si>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</si>
  <si>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</si>
  <si>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</si>
  <si>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</si>
  <si>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</si>
  <si>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</si>
  <si>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</si>
  <si>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</si>
  <si>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</si>
  <si>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</si>
  <si>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</si>
  <si>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</si>
  <si>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</si>
  <si>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</si>
  <si>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</si>
  <si>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</si>
  <si>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</si>
  <si>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</si>
  <si>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</si>
  <si>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</si>
  <si>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</si>
  <si>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</si>
  <si>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</si>
  <si>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</si>
  <si>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</si>
  <si>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</si>
  <si>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</si>
  <si>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</si>
  <si>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</si>
  <si>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</si>
  <si>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</si>
  <si>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</si>
  <si>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</si>
  <si>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</si>
  <si>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</si>
  <si>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</si>
  <si>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</si>
  <si>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</si>
  <si>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</si>
  <si>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</si>
  <si>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</si>
  <si>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</si>
  <si>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</si>
  <si>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</si>
  <si>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</si>
  <si>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</si>
  <si>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</si>
  <si>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</si>
  <si>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</si>
  <si>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</si>
  <si>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</si>
  <si>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</si>
  <si>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</si>
  <si>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</si>
  <si>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</si>
  <si>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</si>
  <si>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</si>
  <si>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</si>
  <si>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</si>
  <si>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</si>
  <si>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</si>
  <si>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</si>
  <si>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</si>
  <si>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</si>
  <si>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</si>
  <si>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</si>
  <si>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</si>
  <si>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</si>
  <si>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</si>
  <si>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</si>
  <si>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</si>
  <si>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</si>
  <si>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</si>
  <si>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</si>
  <si>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</si>
  <si>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</si>
  <si>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</si>
  <si>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</si>
  <si>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</si>
  <si>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</si>
  <si>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</si>
  <si>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</si>
  <si>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</si>
  <si>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</si>
  <si>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</si>
  <si>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</si>
  <si>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</si>
  <si>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</si>
  <si>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</si>
  <si>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</si>
  <si>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</si>
  <si>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</si>
  <si>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</si>
  <si>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</si>
  <si>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</si>
  <si>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</si>
  <si>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</si>
  <si>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</si>
  <si>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</si>
  <si>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</si>
  <si>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</si>
  <si>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</si>
  <si>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</si>
  <si>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</si>
  <si>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</si>
  <si>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</si>
  <si>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</si>
  <si>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</si>
  <si>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</si>
  <si>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</si>
  <si>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</si>
  <si>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</si>
  <si>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</si>
  <si>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</si>
  <si>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</si>
  <si>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</si>
  <si>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</si>
  <si>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</si>
  <si>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</si>
  <si>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</si>
  <si>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</si>
  <si>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</si>
  <si>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</si>
  <si>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</si>
  <si>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</si>
  <si>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</si>
  <si>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</si>
  <si>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</si>
  <si>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</si>
  <si>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</si>
  <si>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</si>
  <si>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</si>
  <si>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</si>
  <si>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</si>
  <si>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</si>
  <si>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</si>
  <si>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</si>
  <si>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</si>
  <si>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</si>
  <si>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</si>
  <si>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</si>
  <si>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</si>
  <si>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</si>
  <si>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</si>
  <si>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</si>
  <si>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</si>
  <si>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</si>
  <si>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</si>
  <si>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</si>
  <si>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</si>
  <si>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</si>
  <si>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</si>
  <si>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</si>
  <si>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</si>
  <si>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</si>
  <si>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</si>
  <si>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</si>
  <si>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</si>
  <si>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</si>
  <si>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</si>
  <si>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</si>
  <si>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</si>
  <si>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</si>
  <si>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</si>
  <si>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</si>
  <si>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</si>
  <si>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</si>
  <si>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</si>
  <si>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</si>
  <si>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</si>
  <si>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</si>
  <si>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</si>
  <si>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</si>
  <si>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</si>
  <si>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</si>
  <si>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</si>
  <si>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</si>
  <si>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</si>
  <si>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</si>
  <si>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</si>
  <si>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</si>
  <si>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</si>
  <si>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</si>
  <si>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</si>
  <si>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</si>
  <si>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</si>
  <si>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</si>
  <si>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</si>
  <si>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</si>
  <si>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</si>
  <si>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</si>
  <si>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</si>
  <si>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</si>
  <si>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</si>
  <si>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</si>
  <si>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</si>
  <si>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</si>
  <si>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</si>
  <si>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</si>
  <si>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</si>
  <si>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</si>
  <si>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</si>
  <si>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</si>
  <si>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</si>
  <si>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</si>
  <si>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</si>
  <si>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</si>
  <si>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</si>
  <si>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</si>
  <si>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</si>
  <si>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</si>
  <si>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</si>
  <si>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</si>
  <si>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</si>
  <si>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</si>
  <si>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</si>
  <si>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</si>
  <si>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</si>
  <si>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</si>
  <si>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</si>
  <si>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</si>
  <si>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</si>
  <si>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</si>
  <si>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</si>
  <si>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</si>
  <si>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</si>
  <si>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</si>
  <si>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</si>
  <si>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</si>
  <si>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</si>
  <si>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</si>
  <si>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</si>
  <si>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</si>
  <si>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</si>
  <si>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</si>
  <si>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</si>
  <si>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</si>
  <si>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</si>
  <si>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</si>
  <si>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</si>
  <si>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</si>
  <si>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</si>
  <si>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</si>
  <si>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</si>
  <si>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</si>
  <si>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</si>
  <si>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</si>
  <si>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</si>
  <si>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</si>
  <si>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</si>
  <si>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</si>
  <si>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</si>
  <si>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</si>
  <si>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</si>
  <si>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</si>
  <si>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</si>
  <si>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</si>
  <si>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</si>
  <si>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</si>
  <si>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</si>
  <si>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</si>
  <si>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</si>
  <si>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</si>
  <si>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</si>
  <si>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</si>
  <si>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</si>
  <si>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</si>
  <si>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</si>
  <si>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</si>
  <si>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</si>
  <si>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</si>
  <si>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</si>
  <si>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</si>
  <si>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</si>
  <si>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</si>
  <si>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</si>
  <si>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</si>
  <si>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</si>
  <si>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</si>
  <si>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</si>
  <si>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</si>
  <si>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</si>
  <si>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</si>
  <si>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</si>
  <si>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</si>
  <si>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</si>
  <si>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</si>
  <si>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</si>
  <si>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</si>
  <si>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</si>
  <si>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</si>
  <si>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</si>
  <si>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</si>
  <si>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</si>
  <si>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</si>
  <si>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</si>
  <si>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</si>
  <si>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</si>
  <si>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</si>
  <si>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</si>
  <si>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</si>
  <si>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</si>
  <si>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</si>
  <si>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</si>
  <si>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</si>
  <si>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</si>
  <si>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</si>
  <si>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</si>
  <si>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</si>
  <si>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</si>
  <si>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</si>
  <si>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</si>
  <si>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</si>
  <si>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</si>
  <si>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</si>
  <si>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</si>
  <si>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</si>
  <si>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</si>
  <si>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</si>
  <si>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</si>
  <si>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</si>
  <si>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</si>
  <si>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</si>
  <si>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</si>
  <si>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</si>
  <si>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</si>
  <si>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</si>
  <si>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</si>
  <si>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</si>
  <si>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</si>
  <si>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</si>
  <si>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</si>
  <si>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</si>
  <si>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</si>
  <si>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</si>
  <si>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</si>
  <si>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</si>
  <si>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</si>
  <si>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</si>
  <si>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</si>
  <si>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</si>
  <si>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</si>
  <si>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</si>
  <si>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</si>
  <si>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</si>
  <si>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</si>
  <si>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</si>
  <si>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</si>
  <si>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</si>
  <si>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</si>
  <si>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</si>
  <si>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</si>
  <si>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</si>
  <si>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</si>
  <si>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</si>
  <si>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</si>
  <si>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</si>
  <si>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</si>
  <si>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</si>
  <si>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</si>
  <si>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</si>
  <si>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</si>
  <si>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</si>
  <si>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</si>
  <si>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</si>
  <si>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</si>
  <si>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</si>
  <si>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</si>
  <si>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</si>
  <si>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</si>
  <si>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</si>
  <si>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</si>
  <si>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</si>
  <si>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</si>
  <si>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</si>
  <si>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</si>
  <si>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</si>
  <si>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</si>
  <si>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</si>
  <si>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</si>
  <si>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</si>
  <si>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</si>
  <si>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</si>
  <si>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</si>
  <si>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</si>
  <si>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</si>
  <si>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</si>
  <si>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</si>
  <si>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</si>
  <si>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</si>
  <si>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</si>
  <si>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</si>
  <si>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</si>
  <si>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</si>
  <si>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</si>
  <si>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</si>
  <si>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</si>
  <si>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</si>
  <si>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</si>
  <si>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</si>
  <si>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</si>
  <si>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</si>
  <si>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</si>
  <si>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</si>
  <si>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</si>
  <si>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</si>
  <si>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</si>
  <si>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</si>
  <si>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</si>
  <si>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</si>
  <si>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</si>
  <si>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</si>
  <si>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</si>
  <si>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</si>
  <si>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</si>
  <si>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</si>
  <si>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</si>
  <si>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</si>
  <si>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</si>
  <si>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</si>
  <si>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</si>
  <si>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</si>
  <si>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</si>
  <si>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</si>
  <si>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</si>
  <si>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</si>
  <si>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</si>
  <si>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</si>
  <si>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</si>
  <si>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</si>
  <si>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</si>
  <si>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</si>
  <si>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</si>
  <si>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</si>
  <si>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</si>
  <si>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</si>
  <si>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</si>
  <si>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</si>
  <si>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</si>
  <si>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</si>
  <si>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</si>
  <si>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</si>
  <si>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</si>
  <si>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</si>
  <si>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</si>
  <si>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</si>
  <si>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</si>
  <si>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</si>
  <si>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</si>
  <si>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</si>
  <si>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</si>
  <si>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</si>
  <si>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</si>
  <si>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</si>
  <si>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</si>
  <si>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</si>
  <si>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</si>
  <si>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</si>
  <si>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</si>
  <si>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</si>
  <si>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</si>
  <si>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</si>
  <si>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</si>
  <si>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</si>
  <si>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</si>
  <si>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</si>
  <si>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</si>
  <si>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</si>
  <si>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</si>
  <si>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</si>
  <si>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</si>
  <si>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</si>
  <si>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</si>
  <si>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</si>
  <si>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</si>
  <si>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</si>
  <si>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</si>
  <si>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</si>
  <si>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</si>
  <si>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</si>
  <si>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</si>
  <si>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</si>
  <si>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</si>
  <si>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</si>
  <si>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</si>
  <si>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</si>
  <si>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</si>
  <si>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</si>
  <si>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</si>
  <si>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</si>
  <si>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</si>
  <si>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</si>
  <si>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</si>
  <si>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</si>
  <si>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</si>
  <si>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</si>
  <si>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</si>
  <si>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</si>
  <si>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</si>
  <si>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</si>
  <si>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</si>
  <si>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</si>
  <si>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</si>
  <si>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</si>
  <si>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</si>
  <si>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</si>
  <si>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</si>
  <si>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</si>
  <si>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</si>
  <si>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</si>
  <si>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</si>
  <si>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</si>
  <si>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</si>
  <si>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</si>
  <si>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</si>
  <si>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</si>
  <si>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</si>
  <si>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</si>
  <si>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</si>
  <si>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</si>
  <si>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</si>
  <si>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</si>
  <si>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</si>
  <si>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</si>
  <si>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</si>
  <si>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</si>
  <si>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</si>
  <si>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</si>
  <si>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</si>
  <si>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</si>
  <si>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</si>
  <si>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</si>
  <si>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</si>
  <si>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</si>
  <si>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</si>
  <si>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</si>
  <si>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</si>
  <si>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</si>
  <si>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</si>
  <si>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</si>
  <si>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</si>
  <si>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</si>
  <si>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</si>
  <si>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</si>
  <si>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</si>
  <si>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</si>
  <si>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</si>
  <si>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</si>
  <si>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</si>
  <si>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</si>
  <si>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</si>
  <si>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</si>
  <si>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</si>
  <si>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</si>
  <si>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</si>
  <si>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</si>
  <si>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</si>
  <si>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</si>
  <si>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</si>
  <si>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</si>
  <si>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</si>
  <si>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</si>
  <si>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</si>
  <si>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</si>
  <si>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</si>
  <si>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</si>
  <si>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</si>
  <si>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</si>
  <si>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</si>
  <si>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</si>
  <si>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</si>
  <si>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</si>
  <si>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</si>
  <si>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</si>
  <si>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</si>
  <si>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</si>
  <si>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</si>
  <si>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</si>
  <si>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</si>
  <si>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</si>
  <si>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</si>
  <si>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</si>
  <si>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</si>
  <si>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</si>
  <si>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</si>
  <si>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</si>
  <si>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</si>
  <si>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</si>
  <si>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</si>
  <si>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</si>
  <si>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</si>
  <si>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</si>
  <si>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</si>
  <si>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</si>
  <si>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</si>
  <si>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</si>
  <si>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</si>
  <si>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</si>
  <si>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</si>
  <si>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</si>
  <si>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</si>
  <si>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</si>
  <si>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</si>
  <si>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</si>
  <si>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</si>
  <si>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</si>
  <si>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</si>
  <si>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</si>
  <si>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</si>
  <si>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</si>
  <si>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</si>
  <si>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</si>
  <si>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</si>
  <si>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</si>
  <si>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</si>
  <si>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</si>
  <si>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</si>
  <si>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</si>
  <si>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</si>
  <si>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</si>
  <si>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</si>
  <si>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</si>
  <si>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</si>
  <si>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</si>
  <si>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</si>
  <si>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</si>
  <si>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</si>
  <si>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</si>
  <si>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</si>
  <si>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</si>
  <si>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</si>
  <si>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</si>
  <si>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</si>
  <si>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</si>
  <si>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</si>
  <si>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</si>
  <si>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</si>
  <si>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</si>
  <si>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</si>
  <si>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</si>
  <si>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</si>
  <si>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</si>
  <si>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</si>
  <si>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</si>
  <si>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</si>
  <si>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</si>
  <si>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</si>
  <si>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</si>
  <si>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</si>
  <si>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</si>
  <si>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</si>
  <si>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</si>
  <si>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</si>
  <si>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</si>
  <si>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</si>
  <si>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</si>
  <si>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</si>
  <si>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</si>
  <si>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</si>
  <si>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</si>
  <si>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</si>
  <si>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</si>
  <si>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</si>
  <si>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</si>
  <si>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</si>
  <si>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</si>
  <si>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</si>
  <si>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</si>
  <si>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</si>
  <si>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</si>
  <si>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</si>
  <si>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</si>
  <si>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</si>
  <si>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</si>
  <si>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</si>
  <si>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</si>
  <si>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</si>
  <si>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</si>
  <si>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</si>
  <si>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</si>
  <si>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</si>
  <si>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</si>
  <si>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</si>
  <si>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</si>
  <si>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</si>
  <si>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</si>
  <si>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</si>
  <si>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</si>
  <si>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</si>
  <si>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</si>
  <si>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</si>
  <si>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</si>
  <si>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</si>
  <si>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</si>
  <si>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</si>
  <si>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</si>
  <si>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</si>
  <si>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</si>
  <si>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</si>
  <si>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</si>
  <si>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</si>
  <si>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</si>
  <si>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</si>
  <si>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</si>
  <si>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</si>
  <si>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</si>
  <si>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</si>
  <si>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</si>
  <si>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</si>
  <si>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</si>
  <si>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</si>
  <si>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</si>
  <si>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</si>
  <si>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</si>
  <si>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</si>
  <si>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</si>
  <si>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</si>
  <si>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</si>
  <si>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</si>
  <si>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</si>
  <si>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</si>
  <si>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</si>
  <si>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</si>
  <si>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</si>
  <si>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</si>
  <si>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</si>
  <si>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</si>
  <si>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</si>
  <si>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</si>
  <si>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</si>
  <si>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</si>
  <si>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</si>
  <si>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</si>
  <si>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</si>
  <si>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</si>
  <si>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</si>
  <si>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</si>
  <si>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</si>
  <si>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</si>
  <si>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</si>
  <si>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</si>
  <si>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</si>
  <si>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</si>
  <si>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</si>
  <si>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</si>
  <si>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</si>
  <si>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</si>
  <si>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</si>
  <si>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</si>
  <si>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</si>
  <si>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</si>
  <si>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</si>
  <si>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</si>
  <si>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</si>
  <si>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</si>
  <si>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</si>
  <si>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</si>
  <si>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</si>
  <si>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</si>
  <si>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</si>
  <si>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</si>
  <si>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</si>
  <si>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</si>
  <si>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</si>
  <si>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</si>
  <si>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</si>
  <si>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</si>
  <si>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</si>
  <si>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</si>
  <si>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</si>
  <si>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</si>
  <si>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</si>
  <si>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</si>
  <si>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</si>
  <si>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</si>
  <si>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</si>
  <si>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</si>
  <si>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</si>
  <si>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</si>
  <si>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</si>
  <si>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</si>
  <si>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</si>
  <si>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</si>
  <si>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</si>
  <si>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</si>
  <si>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</si>
  <si>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</si>
  <si>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</si>
  <si>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</si>
  <si>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</si>
  <si>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</si>
  <si>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</si>
  <si>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</si>
  <si>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</si>
  <si>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</si>
  <si>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</si>
  <si>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</si>
  <si>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</si>
  <si>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</si>
  <si>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</si>
  <si>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</si>
  <si>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</si>
  <si>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</si>
  <si>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</si>
  <si>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</si>
  <si>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</si>
  <si>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</si>
  <si>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</si>
  <si>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</si>
  <si>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</si>
  <si>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</si>
  <si>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</si>
  <si>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</si>
  <si>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</si>
  <si>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</si>
  <si>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</si>
  <si>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</si>
  <si>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</si>
  <si>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</si>
  <si>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</si>
  <si>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</si>
  <si>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</si>
  <si>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</si>
  <si>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</si>
  <si>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</si>
  <si>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</si>
  <si>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</si>
  <si>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</si>
  <si>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</si>
  <si>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</si>
  <si>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</si>
  <si>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</si>
  <si>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</si>
  <si>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</si>
  <si>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</si>
  <si>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</si>
  <si>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</si>
  <si>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</si>
  <si>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</si>
  <si>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</si>
  <si>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</si>
  <si>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</si>
  <si>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</si>
  <si>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</si>
  <si>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</si>
  <si>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</si>
  <si>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</si>
  <si>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</si>
  <si>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</si>
  <si>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</si>
  <si>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</si>
  <si>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</si>
  <si>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</si>
  <si>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</si>
  <si>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</si>
  <si>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</si>
  <si>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</si>
  <si>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</si>
  <si>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</si>
  <si>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</si>
  <si>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</si>
  <si>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</si>
  <si>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</si>
  <si>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</si>
  <si>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</si>
  <si>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</si>
  <si>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</si>
  <si>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</si>
  <si>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</si>
  <si>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</si>
  <si>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</si>
  <si>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</si>
  <si>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</si>
  <si>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</si>
  <si>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</si>
  <si>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</si>
  <si>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</si>
  <si>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</si>
  <si>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</si>
  <si>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</si>
  <si>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</si>
  <si>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</si>
  <si>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</si>
  <si>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</si>
  <si>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</si>
  <si>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</si>
  <si>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</si>
  <si>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</si>
  <si>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</si>
  <si>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</si>
  <si>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</si>
  <si>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</si>
  <si>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</si>
  <si>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</si>
  <si>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</si>
  <si>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</si>
  <si>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</si>
  <si>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</si>
  <si>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</si>
  <si>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</si>
  <si>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</si>
  <si>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</si>
  <si>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</si>
  <si>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</si>
  <si>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</si>
  <si>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</si>
  <si>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</si>
  <si>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</si>
  <si>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</si>
  <si>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</si>
  <si>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</si>
  <si>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</si>
  <si>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</si>
  <si>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</si>
  <si>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</si>
  <si>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</si>
  <si>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</si>
  <si>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</si>
  <si>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</si>
  <si>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</si>
  <si>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</si>
  <si>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</si>
  <si>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</si>
  <si>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</si>
  <si>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</si>
  <si>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</si>
  <si>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</si>
  <si>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</si>
  <si>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</si>
  <si>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</si>
  <si>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</si>
  <si>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</si>
  <si>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</si>
  <si>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</si>
  <si>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</si>
  <si>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</si>
  <si>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</si>
  <si>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</si>
  <si>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</si>
  <si>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</si>
  <si>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</si>
  <si>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</si>
  <si>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</si>
  <si>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</si>
  <si>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</si>
  <si>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</si>
  <si>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</si>
  <si>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</si>
  <si>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</si>
  <si>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</si>
  <si>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</si>
  <si>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</si>
  <si>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</si>
  <si>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</si>
  <si>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</si>
  <si>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</si>
  <si>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</si>
  <si>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</si>
  <si>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</si>
  <si>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</si>
  <si>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</si>
  <si>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</si>
  <si>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</si>
  <si>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</si>
  <si>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</si>
  <si>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</si>
  <si>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</si>
  <si>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</si>
  <si>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</si>
  <si>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</si>
  <si>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</si>
  <si>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</si>
  <si>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</si>
  <si>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</si>
  <si>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</si>
  <si>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</si>
  <si>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</si>
  <si>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</si>
  <si>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</si>
  <si>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</si>
  <si>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</si>
  <si>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</si>
  <si>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</si>
  <si>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</si>
  <si>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</si>
  <si>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</si>
  <si>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</si>
  <si>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</si>
  <si>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</si>
  <si>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</si>
  <si>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</si>
  <si>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</si>
  <si>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</si>
  <si>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</si>
  <si>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</si>
  <si>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</si>
  <si>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</si>
  <si>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</si>
  <si>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</si>
  <si>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</si>
  <si>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</si>
  <si>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</si>
  <si>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</si>
  <si>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</si>
  <si>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</si>
  <si>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</si>
  <si>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</si>
  <si>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</si>
  <si>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</si>
  <si>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</si>
  <si>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</si>
  <si>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</si>
  <si>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</si>
  <si>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</si>
  <si>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</si>
  <si>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</si>
  <si>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</si>
  <si>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</si>
  <si>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</si>
  <si>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</si>
  <si>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</si>
  <si>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</si>
  <si>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</si>
  <si>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</si>
  <si>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</si>
  <si>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</si>
  <si>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</si>
  <si>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</si>
  <si>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</si>
  <si>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</si>
  <si>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</si>
  <si>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</si>
  <si>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</si>
  <si>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</si>
  <si>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</si>
  <si>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</si>
  <si>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</si>
  <si>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</si>
  <si>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</si>
  <si>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</si>
  <si>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</si>
  <si>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</si>
  <si>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</si>
  <si>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</si>
  <si>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</si>
  <si>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</si>
  <si>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</si>
  <si>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</si>
  <si>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</si>
  <si>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</si>
  <si>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</si>
  <si>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</si>
  <si>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</si>
  <si>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</si>
  <si>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</si>
  <si>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</si>
  <si>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</si>
  <si>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</si>
  <si>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</si>
  <si>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</si>
  <si>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</si>
  <si>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</si>
  <si>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</si>
  <si>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</si>
  <si>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</si>
  <si>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</si>
  <si>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</si>
  <si>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</si>
  <si>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</si>
  <si>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</si>
  <si>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</si>
  <si>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</si>
  <si>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</si>
  <si>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</si>
  <si>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</si>
  <si>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</si>
  <si>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</si>
  <si>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</si>
  <si>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</si>
  <si>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</si>
  <si>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</si>
  <si>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</si>
  <si>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</si>
  <si>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</si>
  <si>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</si>
  <si>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</si>
  <si>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</si>
  <si>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</si>
  <si>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</si>
  <si>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</si>
  <si>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</si>
  <si>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</si>
  <si>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</si>
  <si>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</si>
  <si>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</si>
  <si>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</si>
  <si>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</si>
  <si>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</si>
  <si>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</si>
  <si>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</si>
  <si>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</si>
  <si>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</si>
  <si>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</si>
  <si>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</si>
  <si>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</si>
  <si>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</si>
  <si>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</si>
  <si>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</si>
  <si>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</si>
  <si>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</si>
  <si>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</si>
  <si>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</si>
  <si>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</si>
  <si>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</si>
  <si>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</si>
  <si>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</si>
  <si>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</si>
  <si>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</si>
  <si>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</si>
  <si>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</si>
  <si>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</si>
  <si>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</si>
  <si>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</si>
  <si>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</si>
  <si>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</si>
  <si>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</si>
  <si>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</si>
  <si>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</si>
  <si>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</si>
  <si>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</si>
  <si>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</si>
  <si>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</si>
  <si>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</si>
  <si>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</si>
  <si>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</si>
  <si>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</si>
  <si>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</si>
  <si>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</si>
  <si>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</si>
  <si>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</si>
  <si>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</si>
  <si>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</si>
  <si>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</si>
  <si>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</si>
  <si>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</si>
  <si>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</si>
  <si>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</si>
  <si>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</si>
  <si>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</si>
  <si>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</si>
  <si>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</si>
  <si>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</si>
  <si>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</si>
  <si>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</si>
  <si>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</si>
  <si>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</si>
  <si>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</si>
  <si>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</si>
  <si>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</si>
  <si>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</si>
  <si>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</si>
  <si>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</si>
  <si>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</si>
  <si>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</si>
  <si>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</si>
  <si>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</si>
  <si>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</si>
  <si>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</si>
  <si>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</si>
  <si>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</si>
  <si>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</si>
  <si>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</si>
  <si>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</si>
  <si>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</si>
  <si>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</si>
  <si>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</si>
  <si>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</si>
  <si>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</si>
  <si>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</si>
  <si>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</si>
  <si>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</si>
  <si>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</si>
  <si>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</si>
  <si>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</si>
  <si>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</si>
  <si>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</si>
  <si>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</si>
  <si>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</si>
  <si>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</si>
  <si>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</si>
  <si>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</si>
  <si>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</si>
  <si>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</si>
  <si>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</si>
  <si>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</si>
  <si>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</si>
  <si>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</si>
  <si>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</si>
  <si>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</si>
  <si>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</si>
  <si>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</si>
  <si>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</si>
  <si>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</si>
  <si>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</si>
  <si>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</si>
  <si>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</si>
  <si>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</si>
  <si>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</si>
  <si>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</si>
  <si>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</si>
  <si>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</si>
  <si>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</si>
  <si>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</si>
  <si>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</si>
  <si>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</si>
  <si>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</si>
  <si>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</si>
  <si>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</si>
  <si>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</si>
  <si>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</si>
  <si>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</si>
  <si>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</si>
  <si>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</si>
  <si>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</si>
  <si>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</si>
  <si>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</si>
  <si>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</si>
  <si>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</si>
  <si>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</si>
  <si>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</si>
  <si>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</si>
  <si>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</si>
  <si>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</si>
  <si>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</si>
  <si>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</si>
  <si>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</si>
  <si>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</si>
  <si>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</si>
  <si>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</si>
  <si>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</si>
  <si>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</si>
  <si>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</si>
  <si>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</si>
  <si>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</si>
  <si>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</si>
  <si>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</si>
  <si>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</si>
  <si>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</si>
  <si>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</si>
  <si>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</si>
  <si>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</si>
  <si>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</si>
  <si>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</si>
  <si>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</si>
  <si>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</si>
  <si>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</si>
  <si>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</si>
  <si>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</si>
  <si>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</si>
  <si>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</si>
  <si>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</si>
  <si>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</si>
  <si>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</si>
  <si>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</si>
  <si>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</si>
  <si>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</si>
  <si>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</si>
  <si>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</si>
  <si>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</si>
  <si>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</si>
  <si>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</si>
  <si>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</si>
  <si>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</si>
  <si>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</si>
  <si>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</si>
  <si>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</si>
  <si>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</si>
  <si>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</si>
  <si>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</si>
  <si>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</si>
  <si>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</si>
  <si>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</si>
  <si>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</si>
  <si>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</si>
  <si>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</si>
  <si>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</si>
  <si>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</si>
  <si>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</si>
  <si>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</si>
  <si>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</si>
  <si>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</si>
  <si>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</si>
  <si>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</si>
  <si>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</si>
  <si>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</si>
  <si>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</si>
  <si>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</si>
  <si>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</si>
  <si>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</si>
  <si>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</si>
  <si>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</si>
  <si>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</si>
  <si>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</si>
  <si>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</si>
  <si>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</si>
  <si>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</si>
  <si>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</si>
  <si>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</si>
  <si>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</si>
  <si>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</si>
  <si>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</si>
  <si>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</si>
  <si>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</si>
  <si>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</si>
  <si>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</si>
  <si>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</si>
  <si>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</si>
  <si>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</si>
  <si>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</si>
  <si>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</si>
  <si>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</si>
  <si>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</si>
  <si>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</si>
  <si>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</si>
  <si>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</si>
  <si>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</si>
  <si>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</si>
  <si>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</si>
  <si>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</si>
  <si>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</si>
  <si>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</si>
  <si>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</si>
  <si>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</si>
  <si>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</si>
  <si>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</si>
  <si>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</si>
  <si>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</si>
  <si>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</si>
  <si>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</si>
  <si>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</si>
  <si>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</si>
  <si>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</si>
  <si>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</si>
  <si>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</si>
  <si>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</si>
  <si>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</si>
  <si>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</si>
  <si>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</si>
  <si>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</si>
  <si>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</si>
  <si>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</si>
  <si>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</si>
  <si>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</si>
  <si>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</si>
  <si>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</si>
  <si>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</si>
  <si>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</si>
  <si>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</si>
  <si>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</si>
  <si>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</si>
  <si>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</si>
  <si>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</si>
  <si>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</si>
  <si>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</si>
  <si>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</si>
  <si>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</si>
  <si>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</si>
  <si>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</si>
  <si>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</si>
  <si>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</si>
  <si>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</si>
  <si>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</si>
  <si>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</si>
  <si>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</si>
  <si>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</si>
  <si>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</si>
  <si>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</si>
  <si>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</si>
  <si>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</si>
  <si>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</si>
  <si>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</si>
  <si>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</si>
  <si>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</si>
  <si>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</si>
  <si>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</si>
  <si>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</si>
  <si>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</si>
  <si>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</si>
  <si>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</si>
  <si>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</si>
  <si>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</si>
  <si>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</si>
  <si>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</si>
  <si>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</si>
  <si>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</si>
  <si>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</si>
  <si>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</si>
  <si>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</si>
  <si>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</si>
  <si>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</si>
  <si>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</si>
  <si>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</si>
  <si>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</si>
  <si>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</si>
  <si>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</si>
  <si>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</si>
  <si>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</si>
  <si>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</si>
  <si>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</si>
  <si>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</si>
  <si>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</si>
  <si>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</si>
  <si>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</si>
  <si>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</si>
  <si>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</si>
  <si>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</si>
  <si>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</si>
  <si>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</si>
  <si>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</si>
  <si>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</si>
  <si>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</si>
  <si>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</si>
  <si>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</si>
  <si>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</si>
  <si>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</si>
  <si>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</si>
  <si>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</si>
  <si>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</si>
  <si>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</si>
  <si>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</si>
  <si>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</si>
  <si>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</si>
  <si>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</si>
  <si>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</si>
  <si>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</si>
  <si>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</si>
  <si>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</si>
  <si>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</si>
  <si>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</si>
  <si>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</si>
  <si>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</si>
  <si>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</si>
  <si>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</si>
  <si>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</si>
  <si>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</si>
  <si>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</si>
  <si>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</si>
  <si>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</si>
  <si>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</si>
  <si>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</si>
  <si>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</si>
  <si>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</si>
  <si>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</si>
  <si>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</si>
  <si>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</si>
  <si>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</si>
  <si>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</si>
  <si>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</si>
  <si>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</si>
  <si>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</si>
  <si>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</si>
  <si>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</si>
  <si>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</si>
  <si>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</si>
  <si>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</si>
  <si>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</si>
  <si>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</si>
  <si>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</si>
  <si>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</si>
  <si>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</si>
  <si>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</si>
  <si>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</si>
  <si>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</si>
  <si>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</si>
  <si>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</si>
  <si>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</si>
  <si>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</si>
  <si>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</si>
  <si>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</si>
  <si>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</si>
  <si>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</si>
  <si>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</si>
  <si>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</si>
  <si>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</si>
  <si>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</si>
  <si>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</si>
  <si>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</si>
  <si>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</si>
  <si>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</si>
  <si>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</si>
  <si>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</si>
  <si>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</si>
  <si>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</si>
  <si>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</si>
  <si>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</si>
  <si>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</si>
  <si>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</si>
  <si>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</si>
  <si>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</si>
  <si>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</si>
  <si>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</si>
  <si>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</si>
  <si>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</si>
  <si>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</si>
  <si>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</si>
  <si>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</si>
  <si>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</si>
  <si>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</si>
  <si>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</si>
  <si>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</si>
  <si>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</si>
  <si>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</si>
  <si>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</si>
  <si>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</si>
  <si>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</si>
  <si>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</si>
  <si>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</si>
  <si>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</si>
  <si>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</si>
  <si>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</si>
  <si>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</si>
  <si>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</si>
  <si>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</si>
  <si>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</si>
  <si>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</si>
  <si>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</si>
  <si>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</si>
  <si>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</si>
  <si>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</si>
  <si>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</si>
  <si>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</si>
  <si>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</si>
  <si>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</si>
  <si>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</si>
  <si>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</si>
  <si>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</si>
  <si>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</si>
  <si>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</si>
  <si>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</si>
  <si>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</si>
  <si>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</si>
  <si>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</si>
  <si>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</si>
  <si>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</si>
  <si>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</si>
  <si>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</si>
  <si>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</si>
  <si>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</si>
  <si>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</si>
  <si>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</si>
  <si>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</si>
  <si>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</si>
  <si>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</si>
  <si>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</si>
  <si>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</si>
  <si>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</si>
  <si>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</si>
  <si>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</si>
  <si>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</si>
  <si>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</si>
  <si>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</si>
  <si>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</si>
  <si>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</si>
  <si>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</si>
  <si>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</si>
  <si>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</si>
  <si>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</si>
  <si>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</si>
  <si>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</si>
  <si>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</si>
  <si>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</si>
  <si>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</si>
  <si>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</si>
  <si>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</si>
  <si>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</si>
  <si>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</si>
  <si>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</si>
  <si>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</si>
  <si>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</si>
  <si>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</si>
  <si>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</si>
  <si>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</si>
  <si>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</si>
  <si>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</si>
  <si>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</si>
  <si>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</si>
  <si>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</si>
  <si>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</si>
  <si>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</si>
  <si>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</si>
  <si>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</si>
  <si>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</si>
  <si>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</si>
  <si>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</si>
  <si>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</si>
  <si>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</si>
  <si>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</si>
  <si>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</si>
  <si>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</si>
  <si>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</si>
  <si>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</si>
  <si>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</si>
  <si>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</si>
  <si>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</si>
  <si>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</si>
  <si>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</si>
  <si>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</si>
  <si>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</si>
  <si>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</si>
  <si>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</si>
  <si>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</si>
  <si>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</si>
  <si>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</si>
  <si>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</si>
  <si>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</si>
  <si>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</si>
  <si>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</si>
  <si>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</si>
  <si>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</si>
  <si>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</si>
  <si>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</si>
  <si>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</si>
  <si>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</si>
  <si>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</si>
  <si>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</si>
  <si>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</si>
  <si>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</si>
  <si>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</si>
  <si>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</si>
  <si>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</si>
  <si>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</si>
  <si>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</si>
  <si>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</si>
  <si>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</si>
  <si>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</si>
  <si>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</si>
  <si>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</si>
  <si>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</si>
  <si>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</si>
  <si>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</si>
  <si>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</si>
  <si>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</si>
  <si>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</si>
  <si>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</si>
  <si>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</si>
  <si>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</si>
  <si>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</si>
  <si>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</si>
  <si>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</si>
  <si>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</si>
  <si>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</si>
  <si>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</si>
  <si>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</si>
  <si>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</si>
  <si>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</si>
  <si>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</si>
  <si>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</si>
  <si>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</si>
  <si>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</si>
  <si>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</si>
  <si>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</si>
  <si>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</si>
  <si>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</si>
  <si>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</si>
  <si>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</si>
  <si>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</si>
  <si>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</si>
  <si>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</si>
  <si>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</si>
  <si>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</si>
  <si>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</si>
  <si>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</si>
  <si>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</si>
  <si>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</si>
  <si>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</si>
  <si>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</si>
  <si>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</si>
  <si>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</si>
  <si>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</si>
  <si>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</si>
  <si>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</si>
  <si>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</si>
  <si>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</si>
  <si>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</si>
  <si>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</si>
  <si>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</si>
  <si>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</si>
  <si>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</si>
  <si>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</si>
  <si>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</si>
  <si>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</si>
  <si>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</si>
  <si>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</si>
  <si>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</si>
  <si>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</si>
  <si>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</si>
  <si>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</si>
  <si>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</si>
  <si>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</si>
  <si>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</si>
  <si>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</si>
  <si>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</si>
  <si>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</si>
  <si>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</si>
  <si>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</si>
  <si>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</si>
  <si>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</si>
  <si>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</si>
  <si>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</si>
  <si>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</si>
  <si>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</si>
  <si>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</si>
  <si>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</si>
  <si>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</si>
  <si>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</si>
  <si>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</si>
  <si>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</si>
  <si>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</si>
  <si>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</si>
  <si>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</si>
  <si>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</si>
  <si>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</si>
  <si>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</si>
  <si>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</si>
  <si>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</si>
  <si>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</si>
  <si>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</si>
  <si>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</si>
  <si>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</si>
  <si>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</si>
  <si>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</si>
  <si>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</si>
  <si>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</si>
  <si>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</si>
  <si>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</si>
  <si>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</si>
  <si>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</si>
  <si>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</si>
  <si>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</si>
  <si>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</si>
  <si>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</si>
  <si>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</si>
  <si>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</si>
  <si>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</si>
  <si>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</si>
  <si>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</si>
  <si>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</si>
  <si>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</si>
  <si>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</si>
  <si>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</si>
  <si>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</si>
  <si>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</si>
  <si>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</si>
  <si>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</si>
  <si>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</si>
  <si>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</si>
  <si>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</si>
  <si>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</si>
  <si>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</si>
  <si>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</si>
  <si>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</si>
  <si>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</si>
  <si>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</si>
  <si>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</si>
  <si>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</si>
  <si>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</si>
  <si>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</si>
  <si>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</si>
  <si>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</si>
  <si>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</si>
  <si>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</si>
  <si>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</si>
  <si>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</si>
  <si>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</si>
  <si>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</si>
  <si>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</si>
  <si>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</si>
  <si>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</si>
  <si>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</si>
  <si>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</si>
  <si>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</si>
  <si>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</si>
  <si>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</si>
  <si>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</si>
  <si>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</si>
  <si>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</si>
  <si>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</si>
  <si>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</si>
  <si>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</si>
  <si>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</si>
  <si>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</si>
  <si>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</si>
  <si>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</si>
  <si>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</si>
  <si>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</si>
  <si>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</si>
  <si>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</si>
  <si>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</si>
  <si>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</si>
  <si>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</si>
  <si>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</si>
  <si>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</si>
  <si>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</si>
  <si>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</si>
  <si>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</si>
  <si>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</si>
  <si>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</si>
  <si>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</si>
  <si>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</si>
  <si>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</si>
  <si>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</si>
  <si>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</si>
  <si>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</si>
  <si>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</si>
  <si>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</si>
  <si>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</si>
  <si>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</si>
  <si>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</si>
  <si>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</si>
  <si>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</si>
  <si>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</si>
  <si>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</si>
  <si>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</si>
  <si>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</si>
  <si>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</si>
  <si>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</si>
  <si>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</si>
  <si>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</si>
  <si>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</si>
  <si>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</si>
  <si>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</si>
  <si>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</si>
  <si>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</si>
  <si>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</si>
  <si>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</si>
  <si>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</si>
  <si>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</si>
  <si>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</si>
  <si>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</si>
  <si>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</si>
  <si>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</si>
  <si>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</si>
  <si>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</si>
  <si>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</si>
  <si>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</si>
  <si>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</si>
  <si>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</si>
  <si>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</si>
  <si>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</si>
  <si>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</si>
  <si>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</si>
  <si>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</si>
  <si>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</si>
  <si>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</si>
  <si>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</si>
  <si>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</si>
  <si>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</si>
  <si>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</si>
  <si>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</si>
  <si>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</si>
  <si>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</si>
  <si>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</si>
  <si>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</si>
  <si>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</si>
  <si>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</si>
  <si>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</si>
  <si>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</si>
  <si>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</si>
  <si>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</si>
  <si>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</si>
  <si>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</si>
  <si>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</si>
  <si>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</si>
  <si>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</si>
  <si>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</si>
  <si>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</si>
  <si>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</si>
  <si>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</si>
  <si>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</si>
  <si>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</si>
  <si>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</si>
  <si>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</si>
  <si>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</si>
  <si>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</si>
  <si>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</si>
  <si>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</si>
  <si>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</si>
  <si>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</si>
  <si>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</si>
  <si>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</si>
  <si>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</si>
  <si>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</si>
  <si>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</si>
  <si>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</si>
  <si>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</si>
  <si>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</si>
  <si>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</si>
  <si>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</si>
  <si>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</si>
  <si>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</si>
  <si>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</si>
  <si>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</si>
  <si>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</si>
  <si>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</si>
  <si>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</si>
  <si>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</si>
  <si>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</si>
  <si>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</si>
  <si>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</si>
  <si>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</si>
  <si>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</si>
  <si>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</si>
  <si>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</si>
  <si>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</si>
  <si>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</si>
  <si>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</si>
  <si>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</si>
  <si>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</si>
  <si>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</si>
  <si>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</si>
  <si>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</si>
  <si>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</si>
  <si>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</si>
  <si>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</si>
  <si>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</si>
  <si>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</si>
  <si>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</si>
  <si>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</si>
  <si>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</si>
  <si>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</si>
  <si>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</si>
  <si>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</si>
  <si>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</si>
  <si>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</si>
  <si>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</si>
  <si>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</si>
  <si>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</si>
  <si>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</si>
  <si>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</si>
  <si>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</si>
  <si>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</si>
  <si>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</si>
  <si>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</si>
  <si>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</si>
  <si>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</si>
  <si>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</si>
  <si>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</si>
  <si>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</si>
  <si>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</si>
  <si>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</si>
  <si>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</si>
  <si>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</si>
  <si>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</si>
  <si>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</si>
  <si>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</si>
  <si>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</si>
  <si>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</si>
  <si>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</si>
  <si>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</si>
  <si>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</si>
  <si>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</si>
  <si>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</si>
  <si>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</si>
  <si>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</si>
  <si>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</si>
  <si>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</si>
  <si>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</si>
  <si>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</si>
  <si>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</si>
  <si>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</si>
  <si>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</si>
  <si>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</si>
  <si>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</si>
  <si>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</si>
  <si>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</si>
  <si>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</si>
  <si>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</si>
  <si>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</si>
  <si>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</si>
  <si>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</si>
  <si>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</si>
  <si>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</si>
  <si>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</si>
  <si>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</si>
  <si>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</si>
  <si>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</si>
  <si>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</si>
  <si>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</si>
  <si>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</si>
  <si>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</si>
  <si>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</si>
  <si>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</si>
  <si>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</si>
  <si>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</si>
  <si>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</si>
  <si>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</si>
  <si>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</si>
  <si>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</si>
  <si>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</si>
  <si>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</si>
  <si>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</si>
  <si>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</si>
  <si>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</si>
  <si>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</si>
  <si>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</si>
  <si>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</si>
  <si>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</si>
  <si>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</si>
  <si>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</si>
  <si>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</si>
  <si>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</si>
  <si>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</si>
  <si>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</si>
  <si>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</si>
  <si>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</si>
  <si>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</si>
  <si>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</si>
  <si>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</si>
  <si>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</si>
  <si>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</si>
  <si>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</si>
  <si>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</si>
  <si>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</si>
  <si>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</si>
  <si>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</si>
  <si>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</si>
  <si>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</si>
  <si>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</si>
  <si>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</si>
  <si>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</si>
  <si>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</si>
  <si>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</si>
  <si>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</si>
  <si>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</si>
  <si>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</si>
  <si>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</si>
  <si>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</si>
  <si>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</si>
  <si>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</si>
  <si>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</si>
  <si>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</si>
  <si>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</si>
  <si>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</si>
  <si>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</si>
  <si>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</si>
  <si>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</si>
  <si>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</si>
  <si>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</si>
  <si>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</si>
  <si>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</si>
  <si>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</si>
  <si>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</si>
  <si>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</si>
  <si>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</si>
  <si>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</si>
  <si>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</si>
  <si>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</si>
  <si>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</si>
  <si>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</si>
  <si>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</si>
  <si>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</si>
  <si>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</si>
  <si>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</si>
  <si>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</si>
  <si>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</si>
  <si>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</si>
  <si>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</si>
  <si>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</si>
  <si>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</si>
  <si>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</si>
  <si>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</si>
  <si>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</si>
  <si>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</si>
  <si>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</si>
  <si>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</si>
  <si>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</si>
  <si>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</si>
  <si>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</si>
  <si>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</si>
  <si>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</si>
  <si>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</si>
  <si>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</si>
  <si>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</si>
  <si>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</si>
  <si>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</si>
  <si>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</si>
  <si>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</si>
  <si>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</si>
  <si>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</si>
  <si>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</si>
  <si>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</si>
  <si>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</si>
  <si>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</si>
  <si>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</si>
  <si>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</si>
  <si>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</si>
  <si>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</si>
  <si>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</si>
  <si>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</si>
  <si>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</si>
  <si>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</si>
  <si>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</si>
  <si>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</si>
  <si>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</si>
  <si>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</si>
  <si>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</si>
  <si>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</si>
  <si>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</si>
  <si>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</si>
  <si>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</si>
  <si>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</si>
  <si>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</si>
  <si>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</si>
  <si>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</si>
  <si>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</si>
  <si>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</si>
  <si>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</si>
  <si>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</si>
  <si>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</si>
  <si>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</si>
  <si>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</si>
  <si>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</si>
  <si>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</si>
  <si>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</si>
  <si>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</si>
  <si>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</si>
  <si>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</si>
  <si>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</si>
  <si>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</si>
  <si>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</si>
  <si>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</si>
  <si>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</si>
  <si>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</si>
  <si>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</si>
  <si>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</si>
  <si>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</si>
  <si>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</si>
  <si>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</si>
  <si>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</si>
  <si>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</si>
  <si>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</si>
  <si>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</si>
  <si>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</si>
  <si>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</si>
  <si>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</si>
  <si>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</si>
  <si>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</si>
  <si>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</si>
  <si>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</si>
  <si>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</si>
  <si>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</si>
  <si>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</si>
  <si>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</si>
  <si>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</si>
  <si>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</si>
  <si>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</si>
  <si>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</si>
  <si>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</si>
  <si>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</si>
  <si>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</si>
  <si>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</si>
  <si>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</si>
  <si>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</si>
  <si>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</si>
  <si>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</si>
  <si>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</si>
  <si>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</si>
  <si>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</si>
  <si>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</si>
  <si>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</si>
  <si>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</si>
  <si>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</si>
  <si>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</si>
  <si>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</si>
  <si>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</si>
  <si>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</si>
  <si>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</si>
  <si>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</si>
  <si>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</si>
  <si>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</si>
  <si>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</si>
  <si>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</si>
  <si>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</si>
  <si>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</si>
  <si>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</si>
  <si>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</si>
  <si>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</si>
  <si>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</si>
  <si>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</si>
  <si>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</si>
  <si>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</si>
  <si>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</si>
  <si>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</si>
  <si>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</si>
  <si>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</si>
  <si>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</si>
  <si>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</si>
  <si>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</si>
  <si>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</si>
  <si>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</si>
  <si>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</si>
  <si>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</si>
  <si>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</si>
  <si>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</si>
  <si>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</si>
  <si>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</si>
  <si>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</si>
  <si>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</si>
  <si>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</si>
  <si>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</si>
  <si>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</si>
  <si>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</si>
  <si>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</si>
  <si>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</si>
  <si>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</si>
  <si>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</si>
  <si>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</si>
  <si>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</si>
  <si>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</si>
  <si>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</si>
  <si>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</si>
  <si>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</si>
  <si>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</si>
  <si>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</si>
  <si>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</si>
  <si>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</si>
  <si>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</si>
  <si>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</si>
  <si>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</si>
  <si>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</si>
  <si>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</si>
  <si>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</si>
  <si>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</si>
  <si>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</si>
  <si>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</si>
  <si>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</si>
  <si>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</si>
  <si>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</si>
  <si>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</si>
  <si>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</si>
  <si>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</si>
  <si>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</si>
  <si>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</si>
  <si>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</si>
  <si>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</si>
  <si>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</si>
  <si>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</si>
  <si>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</si>
  <si>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</si>
  <si>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</si>
  <si>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</si>
  <si>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</si>
  <si>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</si>
  <si>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</si>
  <si>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</si>
  <si>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</si>
  <si>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</si>
  <si>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</si>
  <si>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</si>
  <si>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</si>
  <si>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</si>
  <si>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</si>
  <si>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</si>
  <si>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</si>
  <si>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</si>
  <si>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</si>
  <si>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</si>
  <si>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</si>
  <si>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</si>
  <si>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</si>
  <si>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</si>
  <si>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</si>
  <si>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</si>
  <si>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</si>
  <si>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</si>
  <si>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</si>
  <si>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</si>
  <si>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</si>
  <si>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</si>
  <si>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</si>
  <si>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</si>
  <si>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</si>
  <si>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</si>
  <si>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</si>
  <si>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</si>
  <si>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</si>
  <si>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</si>
  <si>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</si>
  <si>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</si>
  <si>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</si>
  <si>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</si>
  <si>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</si>
  <si>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</si>
  <si>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</si>
  <si>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</si>
  <si>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</si>
  <si>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</si>
  <si>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</si>
  <si>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</si>
  <si>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</si>
  <si>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</si>
  <si>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</si>
  <si>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</si>
  <si>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</si>
  <si>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</si>
  <si>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</si>
  <si>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</si>
  <si>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</si>
  <si>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</si>
  <si>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</si>
  <si>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</si>
  <si>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</si>
  <si>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</si>
  <si>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</si>
  <si>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</si>
  <si>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</si>
  <si>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</si>
  <si>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</si>
  <si>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</si>
  <si>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</si>
  <si>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</si>
  <si>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</si>
  <si>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</si>
  <si>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</si>
  <si>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</si>
  <si>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</si>
  <si>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</si>
  <si>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</si>
  <si>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</si>
  <si>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</si>
  <si>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</si>
  <si>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</si>
  <si>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</si>
  <si>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</si>
  <si>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</si>
  <si>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</si>
  <si>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</si>
  <si>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</si>
  <si>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</si>
  <si>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</si>
  <si>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</si>
  <si>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</si>
  <si>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</si>
  <si>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</si>
  <si>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</si>
  <si>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</si>
  <si>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</si>
  <si>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</si>
  <si>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</si>
  <si>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</si>
  <si>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</si>
  <si>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</si>
  <si>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</si>
  <si>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</si>
  <si>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</si>
  <si>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</si>
  <si>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</si>
  <si>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</si>
  <si>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</si>
  <si>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</si>
  <si>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</si>
  <si>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</si>
  <si>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</si>
  <si>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</si>
  <si>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</si>
  <si>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</si>
  <si>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</si>
  <si>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</si>
  <si>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</si>
  <si>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</si>
  <si>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</si>
  <si>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</si>
  <si>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</si>
  <si>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</si>
  <si>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</si>
  <si>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</si>
  <si>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</si>
  <si>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</si>
  <si>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</si>
  <si>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</si>
  <si>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</si>
  <si>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</si>
  <si>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</si>
  <si>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</si>
  <si>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</si>
  <si>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</si>
  <si>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</si>
  <si>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</si>
  <si>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</si>
  <si>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</si>
  <si>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</si>
  <si>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</si>
  <si>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</si>
  <si>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</si>
  <si>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</si>
  <si>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</si>
  <si>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</si>
  <si>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</si>
  <si>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</si>
  <si>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</si>
  <si>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</si>
  <si>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</si>
  <si>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</si>
  <si>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</si>
  <si>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</si>
  <si>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</si>
  <si>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</si>
  <si>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</si>
  <si>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</si>
  <si>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</si>
  <si>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</si>
  <si>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</si>
  <si>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</si>
  <si>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</si>
  <si>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</si>
  <si>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</si>
  <si>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</si>
  <si>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</si>
  <si>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</si>
  <si>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</si>
  <si>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</si>
  <si>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</si>
  <si>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</si>
  <si>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</si>
  <si>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</si>
  <si>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</si>
  <si>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</si>
  <si>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</si>
  <si>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</si>
  <si>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</si>
  <si>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</si>
  <si>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</si>
  <si>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</si>
  <si>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</si>
  <si>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</si>
  <si>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</si>
  <si>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</si>
  <si>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</si>
  <si>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</si>
  <si>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</si>
  <si>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</si>
  <si>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</si>
  <si>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</si>
  <si>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</si>
  <si>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</si>
  <si>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</si>
  <si>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</si>
  <si>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</si>
  <si>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</si>
  <si>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</si>
  <si>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</si>
  <si>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</si>
  <si>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</si>
  <si>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</si>
  <si>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</si>
  <si>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</si>
  <si>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</si>
  <si>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</si>
  <si>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</si>
  <si>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</si>
  <si>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</si>
  <si>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</si>
  <si>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</si>
  <si>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</si>
  <si>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</si>
  <si>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</si>
  <si>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</si>
  <si>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</si>
  <si>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</si>
  <si>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</si>
  <si>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</si>
  <si>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</si>
  <si>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</si>
  <si>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</si>
  <si>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</si>
  <si>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</si>
  <si>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</si>
  <si>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</si>
  <si>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</si>
  <si>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</si>
  <si>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</si>
  <si>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</si>
  <si>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</si>
  <si>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</si>
  <si>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</si>
  <si>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</si>
  <si>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</si>
  <si>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</si>
  <si>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</si>
  <si>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</si>
  <si>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</si>
  <si>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</si>
  <si>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</si>
  <si>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</si>
  <si>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</si>
  <si>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</si>
  <si>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</si>
  <si>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</si>
  <si>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</si>
  <si>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</si>
  <si>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</si>
  <si>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</si>
  <si>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</si>
  <si>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</si>
  <si>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</si>
  <si>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</si>
  <si>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</si>
  <si>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</si>
  <si>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</si>
  <si>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</si>
  <si>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</si>
  <si>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</si>
  <si>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</si>
  <si>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</si>
  <si>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</si>
  <si>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</si>
  <si>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</si>
  <si>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</si>
  <si>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</si>
  <si>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</si>
  <si>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</si>
  <si>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</si>
  <si>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</si>
  <si>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</si>
  <si>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</si>
  <si>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</si>
  <si>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</si>
  <si>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</si>
  <si>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</si>
  <si>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</si>
  <si>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</si>
  <si>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</si>
  <si>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</si>
  <si>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</si>
  <si>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</si>
  <si>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</si>
  <si>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</si>
  <si>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</si>
  <si>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</si>
  <si>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</si>
  <si>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</si>
  <si>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</si>
  <si>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</si>
  <si>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</si>
  <si>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</si>
  <si>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</si>
  <si>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</si>
  <si>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</si>
  <si>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</si>
  <si>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</si>
  <si>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</si>
  <si>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</si>
  <si>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</si>
  <si>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</si>
  <si>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</si>
  <si>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</si>
  <si>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</si>
  <si>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</si>
  <si>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</si>
  <si>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</si>
  <si>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</si>
  <si>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</si>
  <si>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</si>
  <si>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</si>
  <si>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</si>
  <si>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</si>
  <si>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</si>
  <si>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</si>
  <si>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</si>
  <si>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</si>
  <si>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</si>
  <si>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</si>
  <si>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</si>
  <si>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</si>
  <si>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</si>
  <si>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</si>
  <si>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</si>
  <si>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</si>
  <si>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</si>
  <si>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</si>
  <si>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</si>
  <si>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</si>
  <si>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</si>
  <si>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</si>
  <si>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</si>
  <si>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</si>
  <si>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</si>
  <si>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</si>
  <si>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</si>
  <si>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</si>
  <si>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</si>
  <si>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</si>
  <si>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</si>
  <si>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</si>
  <si>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</si>
  <si>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</si>
  <si>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</si>
  <si>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</si>
  <si>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</si>
  <si>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</si>
  <si>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</si>
  <si>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</si>
  <si>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</si>
  <si>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</si>
  <si>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</si>
  <si>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</si>
  <si>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</si>
  <si>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</si>
  <si>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</si>
  <si>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</si>
  <si>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</si>
  <si>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</si>
  <si>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</si>
  <si>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</si>
  <si>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</si>
  <si>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</si>
  <si>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</si>
  <si>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</si>
  <si>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</si>
  <si>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</si>
  <si>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</si>
  <si>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</si>
  <si>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</si>
  <si>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</si>
  <si>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</si>
  <si>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</si>
  <si>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</si>
  <si>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</si>
  <si>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</si>
  <si>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</si>
  <si>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</si>
  <si>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</si>
  <si>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</si>
  <si>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</si>
  <si>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</si>
  <si>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</si>
  <si>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</si>
  <si>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</si>
  <si>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</si>
  <si>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</si>
  <si>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</si>
  <si>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</si>
  <si>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</si>
  <si>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</si>
  <si>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</si>
  <si>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</si>
  <si>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</si>
  <si>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</si>
  <si>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</si>
  <si>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</si>
  <si>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</si>
  <si>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</si>
  <si>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</si>
  <si>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</si>
  <si>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</si>
  <si>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</si>
  <si>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</si>
  <si>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</si>
  <si>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</si>
  <si>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</si>
  <si>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</si>
  <si>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</si>
  <si>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</si>
  <si>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</si>
  <si>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</si>
  <si>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</si>
  <si>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</si>
  <si>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</si>
  <si>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</si>
  <si>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</si>
  <si>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</si>
  <si>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</si>
  <si>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</si>
  <si>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</si>
  <si>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</si>
  <si>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</si>
  <si>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</si>
  <si>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</si>
  <si>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</si>
  <si>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</si>
  <si>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</si>
  <si>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</si>
  <si>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</si>
  <si>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</si>
  <si>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</si>
  <si>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</si>
  <si>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</si>
  <si>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</si>
  <si>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</si>
  <si>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</si>
  <si>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</si>
  <si>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</si>
  <si>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</si>
  <si>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</si>
  <si>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</si>
  <si>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</si>
  <si>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</si>
  <si>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</si>
  <si>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</si>
  <si>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</si>
  <si>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</si>
  <si>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</si>
  <si>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</si>
  <si>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</si>
  <si>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</si>
  <si>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</si>
  <si>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</si>
  <si>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</si>
  <si>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</si>
  <si>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</si>
  <si>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</si>
  <si>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</si>
  <si>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</si>
  <si>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</si>
  <si>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</si>
  <si>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</si>
  <si>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</si>
  <si>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</si>
  <si>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</si>
  <si>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</si>
  <si>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</si>
  <si>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</si>
  <si>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</si>
  <si>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</si>
  <si>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</si>
  <si>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</si>
  <si>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</si>
  <si>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</si>
  <si>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</si>
  <si>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</si>
  <si>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</si>
  <si>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</si>
  <si>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</si>
  <si>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</si>
  <si>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</si>
  <si>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</si>
  <si>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</si>
  <si>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</si>
  <si>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</si>
  <si>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</si>
  <si>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</si>
  <si>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</si>
  <si>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</si>
  <si>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</si>
  <si>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</si>
  <si>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</si>
  <si>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</si>
  <si>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</si>
  <si>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</si>
  <si>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</si>
  <si>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</si>
  <si>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</si>
  <si>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</si>
  <si>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</si>
  <si>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</si>
  <si>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</si>
  <si>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</si>
  <si>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</si>
  <si>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</si>
  <si>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</si>
  <si>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</si>
  <si>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</si>
  <si>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</si>
  <si>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</si>
  <si>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</si>
  <si>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</si>
  <si>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</si>
  <si>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</si>
  <si>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</si>
  <si>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</si>
  <si>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</si>
  <si>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</si>
  <si>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</si>
  <si>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</si>
  <si>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</si>
  <si>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</si>
  <si>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</si>
  <si>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</si>
  <si>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</si>
  <si>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</si>
  <si>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</si>
  <si>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</si>
  <si>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</si>
  <si>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</si>
  <si>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</si>
  <si>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</si>
  <si>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</si>
  <si>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</si>
  <si>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</si>
  <si>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</si>
  <si>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</si>
  <si>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</si>
  <si>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</si>
  <si>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</si>
  <si>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</si>
  <si>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</si>
  <si>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</si>
  <si>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</si>
  <si>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</si>
  <si>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</si>
  <si>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</si>
  <si>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</si>
  <si>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</si>
  <si>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</si>
  <si>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</si>
  <si>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</si>
  <si>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</si>
  <si>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</si>
  <si>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</si>
  <si>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</si>
  <si>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</si>
  <si>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</si>
  <si>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</si>
  <si>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</si>
  <si>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</si>
  <si>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</si>
  <si>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</si>
  <si>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</si>
  <si>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</si>
  <si>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</si>
  <si>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</si>
  <si>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</si>
  <si>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</si>
  <si>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</si>
  <si>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</si>
  <si>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</si>
  <si>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</si>
  <si>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</si>
  <si>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</si>
  <si>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</si>
  <si>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</si>
  <si>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</si>
  <si>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</si>
  <si>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</si>
  <si>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</si>
  <si>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</si>
  <si>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</si>
  <si>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</si>
  <si>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</si>
  <si>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</si>
  <si>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</si>
  <si>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</si>
  <si>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</si>
  <si>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</si>
  <si>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</si>
  <si>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</si>
  <si>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</si>
  <si>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</si>
  <si>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</si>
  <si>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</si>
  <si>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</si>
  <si>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</si>
  <si>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</si>
  <si>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</si>
  <si>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</si>
  <si>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</si>
  <si>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</si>
  <si>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</si>
  <si>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</si>
  <si>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</si>
  <si>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</si>
  <si>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</si>
  <si>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</si>
  <si>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</si>
  <si>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</si>
  <si>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</si>
  <si>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</si>
  <si>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</si>
  <si>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</si>
  <si>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</si>
  <si>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</si>
  <si>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</si>
  <si>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</si>
  <si>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</si>
  <si>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</si>
  <si>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</si>
  <si>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</si>
  <si>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</si>
  <si>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</si>
  <si>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</si>
  <si>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</si>
  <si>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</si>
  <si>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</si>
  <si>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</si>
  <si>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</si>
  <si>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</si>
  <si>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</si>
  <si>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</si>
  <si>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</si>
  <si>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</si>
  <si>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</si>
  <si>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</si>
  <si>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</si>
  <si>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</si>
  <si>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</si>
  <si>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</si>
  <si>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</si>
  <si>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</si>
  <si>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</si>
  <si>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</si>
  <si>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</si>
  <si>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</si>
  <si>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</si>
  <si>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</si>
  <si>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</si>
  <si>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</si>
  <si>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</si>
  <si>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</si>
  <si>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</si>
  <si>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</si>
  <si>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</si>
  <si>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</si>
  <si>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</si>
  <si>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</si>
  <si>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</si>
  <si>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</si>
  <si>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</si>
  <si>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</si>
  <si>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</si>
  <si>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</si>
  <si>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</si>
  <si>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</si>
  <si>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</si>
  <si>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</si>
  <si>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</si>
  <si>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</si>
  <si>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</si>
  <si>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</si>
  <si>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</si>
  <si>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</si>
  <si>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</si>
  <si>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</si>
  <si>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</si>
  <si>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</si>
  <si>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</si>
  <si>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</si>
  <si>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</si>
  <si>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</si>
  <si>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</si>
  <si>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</si>
  <si>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</si>
  <si>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</si>
  <si>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</si>
  <si>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</si>
  <si>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</si>
  <si>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</si>
  <si>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</si>
  <si>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</si>
  <si>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</si>
  <si>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</si>
  <si>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</si>
  <si>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</si>
  <si>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</si>
  <si>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</si>
  <si>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</si>
  <si>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</si>
  <si>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</si>
  <si>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</si>
  <si>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</si>
  <si>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</si>
  <si>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</si>
  <si>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</si>
  <si>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</si>
  <si>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</si>
  <si>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</si>
  <si>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</si>
  <si>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</si>
  <si>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</si>
  <si>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</si>
  <si>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</si>
  <si>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</si>
  <si>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</si>
  <si>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</si>
  <si>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</si>
  <si>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</si>
  <si>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</si>
  <si>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</si>
  <si>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</si>
  <si>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</si>
  <si>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</si>
  <si>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</si>
  <si>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</si>
  <si>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</si>
  <si>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</si>
  <si>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</si>
  <si>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</si>
  <si>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</si>
  <si>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</si>
  <si>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</si>
  <si>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</si>
  <si>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</si>
  <si>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</si>
  <si>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</si>
  <si>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</si>
  <si>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</si>
  <si>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</si>
  <si>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</si>
  <si>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</si>
  <si>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</si>
  <si>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</si>
  <si>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</si>
  <si>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</si>
  <si>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</si>
  <si>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</si>
  <si>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</si>
  <si>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</si>
  <si>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</si>
  <si>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</si>
  <si>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</si>
  <si>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</si>
  <si>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</si>
  <si>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</si>
  <si>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</si>
  <si>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</si>
  <si>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</si>
  <si>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</si>
  <si>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</si>
  <si>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</si>
  <si>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</si>
  <si>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</si>
  <si>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</si>
  <si>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</si>
  <si>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</si>
  <si>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</si>
  <si>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</si>
  <si>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</si>
  <si>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</si>
  <si>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</si>
  <si>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</si>
  <si>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</si>
  <si>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</si>
  <si>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</si>
  <si>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</si>
  <si>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</si>
  <si>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</si>
  <si>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</si>
  <si>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</si>
  <si>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</si>
  <si>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</si>
  <si>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</si>
  <si>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</si>
  <si>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</si>
  <si>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</si>
  <si>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</si>
  <si>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</si>
  <si>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</si>
  <si>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</si>
  <si>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</si>
  <si>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</si>
  <si>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</si>
  <si>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</si>
  <si>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</si>
  <si>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</si>
  <si>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</si>
  <si>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</si>
  <si>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</si>
  <si>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</si>
  <si>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</si>
  <si>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</si>
  <si>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</si>
  <si>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</si>
  <si>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</si>
  <si>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</si>
  <si>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</si>
  <si>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</si>
  <si>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</si>
  <si>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</si>
  <si>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</si>
  <si>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</si>
  <si>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</si>
  <si>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</si>
  <si>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</si>
  <si>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</si>
  <si>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</si>
  <si>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</si>
  <si>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</si>
  <si>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</si>
  <si>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</si>
  <si>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</si>
  <si>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</si>
  <si>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</si>
  <si>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</si>
  <si>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</si>
  <si>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</si>
  <si>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</si>
  <si>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</si>
  <si>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</si>
  <si>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</si>
  <si>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</si>
  <si>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</si>
  <si>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</si>
  <si>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</si>
  <si>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</si>
  <si>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</si>
  <si>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</si>
  <si>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</si>
  <si>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</si>
  <si>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</si>
  <si>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</si>
  <si>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</si>
  <si>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</si>
  <si>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</si>
  <si>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</si>
  <si>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</si>
  <si>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</si>
  <si>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</si>
  <si>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</si>
  <si>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</si>
  <si>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</si>
  <si>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</si>
  <si>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</si>
  <si>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</si>
  <si>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</si>
  <si>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</si>
  <si>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</si>
  <si>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</si>
  <si>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</si>
  <si>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</si>
  <si>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</si>
  <si>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</si>
  <si>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</si>
  <si>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</si>
  <si>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</si>
  <si>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</si>
  <si>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</si>
  <si>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</si>
  <si>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</si>
  <si>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</si>
  <si>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</si>
  <si>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</si>
  <si>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</si>
  <si>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</si>
  <si>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</si>
  <si>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</si>
  <si>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</si>
  <si>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</si>
  <si>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</si>
  <si>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</si>
  <si>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</si>
  <si>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</si>
  <si>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</si>
  <si>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</si>
  <si>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</si>
  <si>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</si>
  <si>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</si>
  <si>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</si>
  <si>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</si>
  <si>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</si>
  <si>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</si>
  <si>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</si>
  <si>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</si>
  <si>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</si>
  <si>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</si>
  <si>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</si>
  <si>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</si>
  <si>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</si>
  <si>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</si>
  <si>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</si>
  <si>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</si>
  <si>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</si>
  <si>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</si>
  <si>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</si>
  <si>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</si>
  <si>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</si>
  <si>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</si>
  <si>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</si>
  <si>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</si>
  <si>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</si>
  <si>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</si>
  <si>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</si>
  <si>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</si>
  <si>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</si>
  <si>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</si>
  <si>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</si>
  <si>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</si>
  <si>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</si>
  <si>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</si>
  <si>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</si>
  <si>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</si>
  <si>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</si>
  <si>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</si>
  <si>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</si>
  <si>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</si>
  <si>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</si>
  <si>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</si>
  <si>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</si>
  <si>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</si>
  <si>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</si>
  <si>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</si>
  <si>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</si>
  <si>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</si>
  <si>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</si>
  <si>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</si>
  <si>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</si>
  <si>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</si>
  <si>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</si>
  <si>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</si>
  <si>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</si>
  <si>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</si>
  <si>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</si>
  <si>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</si>
  <si>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</si>
  <si>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</si>
  <si>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</si>
  <si>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</si>
  <si>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</si>
  <si>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</si>
  <si>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</si>
  <si>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</si>
  <si>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</si>
  <si>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</si>
  <si>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</si>
  <si>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</si>
  <si>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</si>
  <si>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</si>
  <si>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</si>
  <si>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</si>
  <si>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</si>
  <si>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</si>
  <si>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</si>
  <si>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</si>
  <si>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</si>
  <si>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</si>
  <si>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</si>
  <si>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</si>
  <si>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</si>
  <si>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</si>
  <si>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</si>
  <si>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</si>
  <si>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</si>
  <si>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</si>
  <si>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</si>
  <si>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</si>
  <si>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</si>
  <si>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</si>
  <si>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</si>
  <si>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</si>
  <si>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</si>
  <si>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</si>
  <si>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</si>
  <si>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</si>
  <si>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</si>
  <si>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</si>
  <si>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</si>
  <si>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</si>
  <si>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</si>
  <si>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</si>
  <si>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</si>
  <si>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</si>
  <si>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</si>
  <si>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</si>
  <si>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</si>
  <si>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</si>
  <si>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</si>
  <si>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</si>
  <si>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</si>
  <si>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</si>
  <si>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</si>
  <si>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</si>
  <si>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</si>
  <si>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</si>
  <si>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</si>
  <si>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</si>
  <si>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</si>
  <si>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</si>
  <si>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</si>
  <si>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</si>
  <si>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</si>
  <si>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</si>
  <si>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</si>
  <si>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</si>
  <si>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</si>
  <si>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</si>
  <si>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</si>
  <si>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</si>
  <si>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</si>
  <si>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</si>
  <si>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</si>
  <si>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</si>
  <si>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</si>
  <si>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</si>
  <si>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</si>
  <si>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</si>
  <si>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</si>
  <si>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</si>
  <si>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</si>
  <si>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</si>
  <si>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</si>
  <si>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</si>
  <si>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</si>
  <si>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</si>
  <si>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</si>
  <si>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</si>
  <si>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</si>
  <si>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</si>
  <si>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</si>
  <si>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</si>
  <si>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</si>
  <si>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</si>
  <si>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</si>
  <si>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</si>
  <si>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</si>
  <si>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</si>
  <si>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</si>
  <si>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</si>
  <si>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</si>
  <si>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</si>
  <si>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</si>
  <si>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</si>
  <si>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</si>
  <si>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</si>
  <si>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</si>
  <si>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</si>
  <si>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</si>
  <si>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</si>
  <si>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</si>
  <si>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</si>
  <si>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</si>
  <si>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</si>
  <si>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</si>
  <si>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</si>
  <si>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</si>
  <si>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</si>
  <si>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</si>
  <si>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</si>
  <si>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</si>
  <si>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</si>
  <si>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</si>
  <si>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</si>
  <si>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</si>
  <si>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</si>
  <si>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</si>
  <si>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</si>
  <si>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</si>
  <si>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</si>
  <si>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</si>
  <si>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</si>
  <si>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</si>
  <si>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</si>
  <si>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</si>
  <si>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</si>
  <si>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</si>
  <si>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</si>
  <si>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</si>
  <si>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</si>
  <si>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</si>
  <si>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</si>
  <si>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</si>
  <si>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</si>
  <si>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</si>
  <si>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</si>
  <si>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</si>
  <si>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</si>
  <si>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</si>
  <si>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</si>
  <si>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</si>
  <si>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</si>
  <si>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</si>
  <si>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</si>
  <si>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</si>
  <si>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</si>
  <si>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</si>
  <si>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</si>
  <si>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</si>
  <si>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</si>
  <si>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</si>
  <si>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</si>
  <si>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</si>
  <si>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</si>
  <si>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</si>
  <si>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</si>
  <si>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</si>
  <si>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</si>
  <si>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</si>
  <si>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</si>
  <si>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</si>
  <si>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</si>
  <si>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</si>
  <si>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</si>
  <si>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</si>
  <si>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</si>
  <si>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</si>
  <si>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</si>
  <si>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</si>
  <si>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</si>
  <si>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</si>
  <si>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</si>
  <si>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</si>
  <si>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</si>
  <si>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</si>
  <si>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</si>
  <si>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</si>
  <si>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</si>
  <si>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</si>
  <si>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</si>
  <si>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</si>
  <si>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</si>
  <si>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</si>
  <si>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</si>
  <si>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</si>
  <si>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</si>
  <si>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</si>
  <si>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</si>
  <si>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</si>
  <si>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</si>
  <si>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</si>
  <si>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</si>
  <si>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</si>
  <si>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</si>
  <si>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</si>
  <si>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</si>
  <si>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</si>
  <si>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</si>
  <si>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</si>
  <si>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</si>
  <si>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</si>
  <si>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</si>
  <si>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</si>
  <si>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</si>
  <si>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</si>
  <si>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</si>
  <si>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</si>
  <si>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</si>
  <si>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</si>
  <si>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</si>
  <si>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</si>
  <si>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</si>
  <si>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</si>
  <si>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</si>
  <si>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</si>
  <si>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</si>
  <si>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</si>
  <si>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</si>
  <si>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</si>
  <si>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</si>
  <si>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</si>
  <si>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</si>
  <si>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</si>
  <si>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</si>
  <si>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</si>
  <si>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</si>
  <si>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</si>
  <si>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</si>
  <si>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</si>
  <si>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</si>
  <si>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</si>
  <si>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</si>
  <si>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</si>
  <si>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</si>
  <si>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</si>
  <si>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</si>
  <si>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</si>
  <si>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</si>
  <si>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</si>
  <si>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</si>
  <si>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</si>
  <si>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</si>
  <si>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</si>
  <si>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</si>
  <si>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</si>
  <si>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</si>
  <si>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</si>
  <si>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</si>
  <si>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</si>
  <si>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</si>
  <si>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</si>
  <si>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</si>
  <si>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</si>
  <si>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</si>
  <si>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</si>
  <si>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</si>
  <si>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</si>
  <si>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</si>
  <si>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</si>
  <si>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</si>
  <si>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</si>
  <si>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</si>
  <si>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</si>
  <si>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</si>
  <si>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</si>
  <si>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</si>
  <si>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</si>
  <si>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</si>
  <si>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</si>
  <si>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</si>
  <si>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</si>
  <si>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</si>
  <si>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</si>
  <si>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</si>
  <si>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</si>
  <si>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</si>
  <si>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</si>
  <si>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</si>
  <si>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</si>
  <si>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</si>
  <si>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</si>
  <si>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</si>
  <si>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</si>
  <si>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</si>
  <si>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</si>
  <si>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</si>
  <si>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</si>
  <si>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</si>
  <si>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</si>
  <si>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</si>
  <si>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</si>
  <si>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</si>
  <si>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</si>
  <si>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</si>
  <si>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</si>
  <si>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</si>
  <si>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</si>
  <si>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</si>
  <si>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</si>
  <si>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</si>
  <si>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</si>
  <si>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</si>
  <si>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</si>
  <si>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</si>
  <si>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</si>
  <si>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</si>
  <si>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</si>
  <si>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</si>
  <si>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</si>
  <si>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</si>
  <si>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</si>
  <si>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</si>
  <si>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</si>
  <si>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</si>
  <si>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</si>
  <si>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</si>
  <si>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</si>
  <si>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</si>
  <si>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</si>
  <si>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</si>
  <si>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</si>
  <si>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</si>
  <si>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</si>
  <si>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</si>
  <si>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</si>
  <si>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</si>
  <si>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</si>
  <si>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</si>
  <si>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</si>
  <si>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</si>
  <si>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</si>
  <si>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</si>
  <si>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</si>
  <si>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</si>
  <si>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</si>
  <si>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</si>
  <si>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</si>
  <si>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</si>
  <si>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</si>
  <si>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</si>
  <si>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</si>
  <si>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</si>
  <si>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</si>
  <si>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</si>
  <si>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</si>
  <si>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</si>
  <si>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</si>
  <si>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</si>
  <si>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</si>
  <si>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</si>
  <si>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</si>
  <si>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</si>
  <si>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</si>
  <si>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</si>
  <si>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</si>
  <si>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</si>
  <si>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</si>
  <si>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</si>
  <si>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</si>
  <si>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</si>
  <si>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</si>
  <si>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</si>
  <si>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</si>
  <si>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</si>
  <si>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</si>
  <si>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</si>
  <si>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</si>
  <si>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</si>
  <si>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</si>
  <si>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</si>
  <si>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</si>
  <si>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</si>
  <si>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</si>
  <si>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</si>
  <si>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</si>
  <si>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</si>
  <si>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</si>
  <si>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</si>
  <si>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</si>
  <si>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</si>
  <si>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</si>
  <si>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</si>
  <si>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</si>
  <si>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</si>
  <si>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</si>
  <si>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</si>
  <si>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</si>
  <si>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</si>
  <si>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</si>
  <si>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</si>
  <si>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</si>
  <si>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</si>
  <si>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</si>
  <si>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</si>
  <si>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</si>
  <si>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</si>
  <si>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</si>
  <si>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</si>
  <si>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</si>
  <si>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</si>
  <si>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</si>
  <si>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</si>
  <si>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</si>
  <si>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</si>
  <si>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</si>
  <si>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</si>
  <si>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</si>
  <si>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</si>
  <si>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</si>
  <si>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</si>
  <si>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</si>
  <si>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</si>
  <si>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</si>
  <si>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</si>
  <si>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</si>
  <si>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</si>
  <si>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</si>
  <si>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</si>
  <si>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</si>
  <si>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</si>
  <si>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</si>
  <si>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</si>
  <si>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</si>
  <si>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</si>
  <si>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</si>
  <si>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</si>
  <si>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</si>
  <si>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</si>
  <si>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</si>
  <si>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</si>
  <si>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</si>
  <si>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</si>
  <si>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</si>
  <si>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</si>
  <si>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</si>
  <si>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</si>
  <si>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</si>
  <si>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</si>
  <si>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</si>
  <si>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</si>
  <si>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</si>
  <si>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</si>
  <si>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</si>
  <si>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</si>
  <si>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</si>
  <si>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</si>
  <si>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</si>
  <si>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</si>
  <si>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</si>
  <si>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</si>
  <si>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</si>
  <si>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</si>
  <si>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</si>
  <si>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</si>
  <si>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</si>
  <si>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</si>
  <si>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</si>
  <si>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</si>
  <si>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</si>
  <si>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</si>
  <si>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</si>
  <si>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</si>
  <si>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</si>
  <si>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</si>
  <si>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</si>
  <si>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</si>
  <si>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</si>
  <si>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</si>
  <si>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</si>
  <si>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</si>
  <si>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</si>
  <si>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</si>
  <si>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</si>
  <si>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</si>
  <si>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</si>
  <si>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</si>
  <si>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</si>
  <si>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</si>
  <si>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</si>
  <si>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</si>
  <si>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</si>
  <si>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</si>
  <si>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</si>
  <si>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</si>
  <si>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</si>
  <si>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</si>
  <si>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</si>
  <si>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</si>
  <si>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</si>
  <si>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</si>
  <si>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</si>
  <si>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</si>
  <si>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</si>
  <si>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</si>
  <si>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</si>
  <si>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</si>
  <si>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</si>
  <si>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</si>
  <si>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</si>
  <si>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</si>
  <si>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</si>
  <si>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</si>
  <si>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</si>
  <si>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</si>
  <si>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</si>
  <si>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</si>
  <si>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</si>
  <si>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</si>
  <si>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</si>
  <si>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</si>
  <si>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</si>
  <si>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</si>
  <si>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</si>
  <si>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</si>
  <si>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</si>
  <si>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</si>
  <si>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</si>
  <si>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</si>
  <si>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</si>
  <si>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</si>
  <si>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</si>
  <si>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</si>
  <si>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</si>
  <si>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</si>
  <si>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</si>
  <si>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</si>
  <si>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</si>
  <si>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</si>
  <si>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</si>
  <si>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</si>
  <si>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</si>
  <si>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</si>
  <si>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</si>
  <si>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</si>
  <si>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</si>
  <si>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</si>
  <si>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</si>
  <si>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</si>
  <si>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</si>
  <si>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</si>
  <si>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</si>
  <si>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</si>
  <si>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</si>
  <si>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</si>
  <si>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</si>
  <si>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</si>
  <si>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</si>
  <si>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</si>
  <si>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</si>
  <si>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</si>
  <si>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</si>
  <si>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</si>
  <si>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</si>
  <si>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</si>
  <si>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</si>
  <si>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</si>
  <si>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</si>
  <si>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</si>
  <si>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</si>
  <si>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</si>
  <si>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</si>
  <si>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</si>
  <si>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</si>
  <si>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</si>
  <si>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</si>
  <si>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</si>
  <si>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</si>
  <si>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</si>
  <si>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</si>
  <si>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</si>
  <si>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</si>
  <si>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</si>
  <si>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</si>
  <si>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</si>
  <si>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</si>
  <si>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</si>
  <si>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</si>
  <si>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</si>
  <si>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</si>
  <si>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</si>
  <si>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</si>
  <si>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</si>
  <si>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</si>
  <si>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</si>
  <si>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</si>
  <si>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</si>
  <si>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</si>
  <si>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</si>
  <si>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</si>
  <si>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</si>
  <si>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</si>
  <si>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</si>
  <si>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</si>
  <si>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</si>
  <si>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</si>
  <si>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</si>
  <si>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</si>
  <si>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</si>
  <si>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</si>
  <si>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</si>
  <si>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</si>
  <si>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</si>
  <si>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</si>
  <si>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</si>
  <si>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</si>
  <si>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</si>
  <si>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</si>
  <si>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</si>
  <si>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</si>
  <si>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</si>
  <si>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</si>
  <si>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</si>
  <si>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</si>
  <si>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</si>
  <si>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</si>
  <si>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</si>
  <si>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</si>
  <si>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</si>
  <si>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</si>
  <si>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</si>
  <si>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</si>
  <si>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</si>
  <si>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</si>
  <si>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</si>
  <si>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</si>
  <si>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</si>
  <si>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</si>
  <si>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</si>
  <si>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</si>
  <si>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</si>
  <si>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</si>
  <si>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</si>
  <si>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</si>
  <si>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</si>
  <si>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</si>
  <si>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</si>
  <si>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</si>
  <si>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</si>
  <si>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</si>
  <si>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</si>
  <si>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</si>
  <si>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</si>
  <si>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</si>
  <si>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</si>
  <si>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</si>
  <si>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</si>
  <si>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</si>
  <si>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</si>
  <si>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</si>
  <si>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</si>
  <si>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</si>
  <si>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</si>
  <si>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</si>
  <si>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</si>
  <si>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</si>
  <si>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</si>
  <si>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</si>
  <si>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</si>
  <si>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</si>
  <si>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</si>
  <si>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</si>
  <si>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</si>
  <si>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</si>
  <si>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</si>
  <si>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</si>
  <si>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</si>
  <si>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</si>
  <si>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</si>
  <si>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</si>
  <si>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</si>
  <si>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</si>
  <si>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</si>
  <si>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</si>
  <si>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</si>
  <si>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</si>
  <si>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</si>
  <si>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</si>
  <si>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</si>
  <si>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</si>
  <si>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</si>
  <si>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</si>
  <si>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</si>
  <si>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</si>
  <si>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</si>
  <si>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</si>
  <si>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</si>
  <si>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</si>
  <si>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</si>
  <si>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</si>
  <si>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</si>
  <si>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</si>
  <si>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</si>
  <si>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</si>
  <si>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</si>
  <si>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</si>
  <si>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</si>
  <si>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</si>
  <si>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</si>
  <si>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</si>
  <si>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</si>
  <si>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</si>
  <si>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</si>
  <si>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</si>
  <si>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</si>
  <si>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</si>
  <si>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</si>
  <si>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</si>
  <si>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</si>
  <si>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</si>
  <si>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</si>
  <si>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</si>
  <si>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</si>
  <si>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</si>
  <si>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</si>
  <si>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</si>
  <si>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</si>
  <si>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</si>
  <si>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</si>
  <si>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</si>
  <si>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</si>
  <si>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</si>
  <si>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</si>
  <si>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</si>
  <si>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</si>
  <si>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</si>
  <si>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</si>
  <si>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</si>
  <si>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</si>
  <si>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</si>
  <si>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</si>
  <si>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</si>
  <si>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</si>
  <si>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</si>
  <si>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</si>
  <si>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</si>
  <si>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</si>
  <si>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</si>
  <si>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</si>
  <si>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</si>
  <si>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</si>
  <si>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</si>
  <si>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</si>
  <si>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</si>
  <si>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</si>
  <si>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</si>
  <si>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</si>
  <si>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</si>
  <si>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</si>
  <si>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</si>
  <si>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</si>
  <si>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</si>
  <si>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</si>
  <si>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</si>
  <si>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</si>
  <si>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</si>
  <si>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</si>
  <si>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</si>
  <si>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</si>
  <si>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</si>
  <si>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</si>
  <si>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</si>
  <si>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</si>
  <si>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</si>
  <si>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</si>
  <si>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</si>
  <si>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</si>
  <si>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</si>
  <si>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</si>
  <si>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</si>
  <si>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</si>
  <si>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</si>
  <si>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</si>
  <si>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</si>
  <si>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</si>
  <si>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</si>
  <si>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</si>
  <si>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</si>
  <si>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</si>
  <si>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</si>
  <si>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</si>
  <si>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</si>
  <si>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</si>
  <si>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</si>
  <si>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</si>
  <si>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</si>
  <si>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</si>
  <si>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</si>
  <si>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</si>
  <si>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</si>
  <si>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</si>
  <si>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</si>
  <si>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</si>
  <si>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</si>
  <si>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</si>
  <si>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</si>
  <si>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</si>
  <si>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</si>
  <si>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</si>
  <si>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</si>
  <si>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</si>
  <si>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</si>
  <si>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</si>
  <si>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</si>
  <si>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</si>
  <si>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</si>
  <si>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</si>
  <si>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</si>
  <si>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</si>
  <si>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</si>
  <si>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</si>
  <si>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</si>
  <si>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</si>
  <si>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</si>
  <si>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</si>
  <si>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</si>
  <si>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</si>
  <si>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</si>
  <si>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</si>
  <si>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</si>
  <si>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</si>
  <si>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</si>
  <si>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</si>
  <si>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</si>
  <si>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</si>
  <si>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</si>
  <si>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</si>
  <si>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</si>
  <si>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</si>
  <si>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</si>
  <si>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</si>
  <si>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</si>
  <si>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</si>
  <si>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</si>
  <si>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</si>
  <si>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</si>
  <si>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</si>
  <si>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</si>
  <si>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</si>
  <si>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</si>
  <si>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</si>
  <si>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</si>
  <si>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</si>
  <si>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</si>
  <si>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</si>
  <si>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</si>
  <si>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</si>
  <si>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</si>
  <si>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</si>
  <si>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</si>
  <si>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</si>
  <si>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</si>
  <si>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</si>
  <si>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</si>
  <si>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</si>
  <si>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</si>
  <si>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</si>
  <si>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</si>
  <si>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</si>
  <si>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</si>
  <si>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</si>
  <si>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</si>
  <si>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</si>
  <si>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</si>
  <si>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</si>
  <si>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</si>
  <si>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</si>
  <si>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</si>
  <si>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</si>
  <si>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</si>
  <si>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</si>
  <si>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</si>
  <si>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</si>
  <si>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</si>
  <si>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</si>
  <si>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</si>
  <si>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</si>
  <si>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</si>
  <si>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</si>
  <si>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</si>
  <si>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</si>
  <si>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</si>
  <si>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</si>
  <si>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</si>
  <si>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</si>
  <si>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</si>
  <si>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</si>
  <si>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</si>
  <si>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</si>
  <si>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</si>
  <si>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</si>
  <si>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</si>
  <si>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</si>
  <si>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</si>
  <si>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</si>
  <si>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</si>
  <si>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</si>
  <si>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</si>
  <si>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</si>
  <si>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</si>
  <si>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</si>
  <si>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</si>
  <si>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</si>
  <si>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</si>
  <si>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</si>
  <si>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</si>
  <si>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</si>
  <si>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</si>
  <si>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</si>
  <si>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</si>
  <si>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</si>
  <si>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</si>
  <si>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</si>
  <si>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</si>
  <si>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</si>
  <si>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</si>
  <si>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</si>
  <si>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</si>
  <si>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</si>
  <si>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</si>
  <si>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</si>
  <si>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</si>
  <si>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</si>
  <si>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</si>
  <si>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</si>
  <si>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</si>
  <si>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</si>
  <si>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</si>
  <si>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</si>
  <si>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</si>
  <si>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</si>
  <si>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</si>
  <si>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</si>
  <si>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</si>
  <si>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</si>
  <si>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</si>
  <si>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</si>
  <si>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</si>
  <si>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</si>
  <si>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</si>
  <si>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</si>
  <si>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</si>
  <si>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</si>
  <si>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</si>
  <si>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</si>
  <si>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</si>
  <si>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</si>
  <si>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</si>
  <si>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</si>
  <si>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</si>
  <si>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</si>
  <si>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</si>
  <si>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</si>
  <si>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</si>
  <si>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</si>
  <si>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</si>
  <si>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</si>
  <si>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</si>
  <si>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</si>
  <si>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</si>
  <si>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</si>
  <si>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</si>
  <si>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</si>
  <si>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</si>
  <si>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</si>
  <si>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</si>
  <si>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</si>
  <si>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</si>
  <si>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</si>
  <si>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</si>
  <si>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</si>
  <si>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</si>
  <si>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</si>
  <si>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</si>
  <si>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</si>
  <si>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</si>
  <si>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</si>
  <si>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</si>
  <si>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</si>
  <si>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</si>
  <si>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</si>
  <si>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</si>
  <si>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</si>
  <si>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</si>
  <si>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</si>
  <si>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</si>
  <si>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</si>
  <si>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</si>
  <si>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</si>
  <si>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</si>
  <si>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</si>
  <si>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</si>
  <si>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</si>
  <si>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</si>
  <si>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</si>
  <si>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</si>
  <si>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</si>
  <si>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</si>
  <si>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</si>
  <si>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</si>
  <si>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</si>
  <si>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</si>
  <si>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</si>
  <si>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</si>
  <si>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</si>
  <si>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</si>
  <si>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</si>
  <si>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</si>
  <si>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</si>
  <si>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</si>
  <si>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</si>
  <si>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</si>
  <si>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</si>
  <si>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</si>
  <si>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</si>
  <si>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</si>
  <si>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</si>
  <si>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</si>
  <si>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</si>
  <si>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</si>
  <si>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</si>
  <si>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</si>
  <si>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</si>
  <si>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</si>
  <si>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</si>
  <si>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</si>
  <si>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</si>
  <si>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</si>
  <si>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</si>
  <si>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</si>
  <si>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</si>
  <si>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</si>
  <si>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</si>
  <si>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</si>
  <si>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</si>
  <si>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</si>
  <si>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</si>
  <si>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</si>
  <si>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</si>
  <si>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</si>
  <si>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</si>
  <si>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</si>
  <si>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</si>
  <si>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</si>
  <si>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</si>
  <si>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</si>
  <si>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</si>
  <si>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</si>
  <si>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</si>
  <si>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</si>
  <si>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</si>
  <si>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</si>
  <si>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</si>
  <si>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</si>
  <si>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</si>
  <si>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</si>
  <si>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</si>
  <si>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</si>
  <si>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</si>
  <si>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</si>
  <si>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</si>
  <si>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</si>
  <si>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</si>
  <si>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</si>
  <si>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</si>
  <si>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</si>
  <si>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</si>
  <si>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</si>
  <si>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</si>
  <si>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</si>
  <si>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</si>
  <si>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</si>
  <si>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</si>
  <si>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</si>
  <si>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</si>
  <si>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</si>
  <si>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</si>
  <si>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</si>
  <si>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</si>
  <si>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</si>
  <si>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</si>
  <si>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</si>
  <si>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</si>
  <si>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</si>
  <si>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</si>
  <si>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</si>
  <si>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</si>
  <si>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</si>
  <si>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</si>
  <si>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</si>
  <si>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</si>
  <si>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</si>
  <si>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</si>
  <si>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</si>
  <si>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</si>
  <si>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</si>
  <si>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</si>
  <si>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</si>
  <si>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</si>
  <si>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</si>
  <si>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</si>
  <si>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</si>
  <si>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</si>
  <si>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</si>
  <si>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</si>
  <si>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</si>
  <si>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</si>
  <si>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</si>
  <si>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</si>
  <si>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</si>
  <si>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</si>
  <si>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</si>
  <si>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</si>
  <si>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</si>
  <si>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</si>
  <si>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</si>
  <si>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</si>
  <si>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</si>
  <si>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</si>
  <si>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</si>
  <si>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</si>
  <si>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</si>
  <si>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</si>
  <si>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</si>
  <si>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</si>
  <si>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</si>
  <si>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</si>
  <si>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</si>
  <si>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</si>
  <si>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</si>
  <si>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</si>
  <si>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</si>
  <si>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</si>
  <si>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</si>
  <si>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</si>
  <si>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</si>
  <si>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</si>
  <si>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</si>
  <si>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</si>
  <si>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</si>
  <si>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</si>
  <si>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</si>
  <si>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</si>
  <si>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</si>
  <si>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</si>
  <si>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</si>
  <si>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</si>
  <si>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</si>
  <si>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</si>
  <si>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</si>
  <si>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</si>
  <si>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</si>
  <si>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</si>
  <si>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</si>
  <si>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</si>
  <si>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</si>
  <si>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</si>
  <si>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</si>
  <si>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</si>
  <si>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</si>
  <si>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</si>
  <si>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</si>
  <si>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</si>
  <si>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</si>
  <si>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</si>
  <si>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</si>
  <si>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</si>
  <si>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</si>
  <si>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</si>
  <si>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</si>
  <si>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</si>
  <si>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</si>
  <si>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</si>
  <si>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</si>
  <si>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</si>
  <si>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</si>
  <si>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</si>
  <si>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</si>
  <si>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</si>
  <si>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</si>
  <si>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</si>
  <si>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</si>
  <si>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</si>
  <si>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</si>
  <si>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</si>
  <si>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</si>
  <si>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</si>
  <si>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</si>
  <si>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</si>
  <si>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</si>
  <si>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</si>
  <si>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</si>
  <si>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</si>
  <si>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</si>
  <si>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</si>
  <si>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</si>
  <si>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</si>
  <si>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</si>
  <si>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</si>
  <si>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</si>
  <si>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</si>
  <si>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</si>
  <si>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</si>
  <si>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</si>
  <si>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</si>
  <si>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</si>
  <si>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</si>
  <si>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</si>
  <si>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</si>
  <si>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</si>
  <si>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</si>
  <si>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</si>
  <si>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</si>
  <si>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</si>
  <si>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</si>
  <si>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</si>
  <si>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</si>
  <si>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</si>
  <si>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</si>
  <si>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</si>
  <si>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</si>
  <si>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</si>
  <si>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</si>
  <si>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</si>
  <si>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</si>
  <si>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</si>
  <si>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</si>
  <si>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</si>
  <si>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</si>
  <si>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</si>
  <si>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</si>
  <si>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</si>
  <si>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</si>
  <si>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</si>
  <si>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</si>
  <si>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</si>
  <si>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</si>
  <si>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</si>
  <si>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</si>
  <si>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</si>
  <si>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</si>
  <si>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</si>
  <si>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</si>
  <si>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</si>
  <si>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</si>
  <si>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</si>
  <si>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</si>
  <si>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</si>
  <si>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</si>
  <si>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</si>
  <si>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</si>
  <si>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</si>
  <si>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</si>
  <si>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</si>
  <si>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</si>
  <si>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</si>
  <si>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</si>
  <si>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</si>
  <si>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</si>
  <si>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</si>
  <si>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</si>
  <si>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</si>
  <si>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</si>
  <si>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</si>
  <si>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</si>
  <si>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</si>
  <si>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</si>
  <si>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</si>
  <si>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</si>
  <si>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</si>
  <si>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</si>
  <si>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</si>
  <si>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</si>
  <si>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</si>
  <si>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</si>
  <si>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</si>
  <si>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</si>
  <si>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</si>
  <si>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</si>
  <si>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</si>
  <si>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</si>
  <si>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</si>
  <si>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</si>
  <si>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</si>
  <si>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</si>
  <si>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</si>
  <si>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</si>
  <si>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</si>
  <si>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</si>
  <si>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</si>
  <si>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</si>
  <si>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</si>
  <si>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</si>
  <si>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</si>
  <si>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</si>
  <si>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</si>
  <si>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</si>
  <si>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</si>
  <si>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</si>
  <si>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</si>
  <si>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</si>
  <si>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</si>
  <si>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</si>
  <si>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</si>
  <si>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</si>
  <si>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</si>
  <si>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</si>
  <si>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</si>
  <si>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</si>
  <si>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</si>
  <si>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</si>
  <si>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</si>
  <si>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</si>
  <si>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</si>
  <si>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</si>
  <si>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</si>
  <si>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</si>
  <si>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</si>
  <si>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</si>
  <si>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</si>
  <si>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</si>
  <si>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</si>
  <si>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</si>
  <si>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</si>
  <si>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</si>
  <si>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</si>
  <si>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</si>
  <si>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</si>
  <si>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</si>
  <si>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</si>
  <si>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</si>
  <si>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</si>
  <si>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</si>
  <si>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</si>
  <si>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</si>
  <si>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</si>
  <si>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</si>
  <si>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</si>
  <si>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</si>
  <si>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</si>
  <si>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</si>
  <si>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</si>
  <si>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</si>
  <si>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</si>
  <si>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</si>
  <si>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</si>
  <si>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</si>
  <si>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</si>
  <si>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</si>
  <si>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</si>
  <si>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</si>
  <si>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</si>
  <si>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</si>
  <si>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</si>
  <si>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</si>
  <si>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</si>
  <si>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</si>
  <si>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</si>
  <si>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</si>
  <si>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</si>
  <si>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</si>
  <si>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</si>
  <si>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</si>
  <si>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</si>
  <si>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</si>
  <si>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</si>
  <si>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</si>
  <si>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</si>
  <si>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</si>
  <si>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</si>
  <si>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</si>
  <si>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</si>
  <si>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</si>
  <si>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</si>
  <si>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</si>
  <si>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</si>
  <si>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</si>
  <si>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</si>
  <si>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</si>
  <si>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</si>
  <si>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</si>
  <si>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</si>
  <si>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</si>
  <si>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</si>
  <si>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</si>
  <si>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</si>
  <si>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</si>
  <si>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</si>
  <si>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</si>
  <si>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</si>
  <si>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</si>
  <si>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</si>
  <si>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</si>
  <si>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</si>
  <si>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</si>
  <si>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</si>
  <si>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</si>
  <si>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</si>
  <si>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</si>
  <si>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</si>
  <si>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</si>
  <si>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</si>
  <si>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</si>
  <si>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</si>
  <si>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</si>
  <si>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</si>
  <si>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</si>
  <si>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</si>
  <si>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</si>
  <si>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</si>
  <si>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</si>
  <si>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</si>
  <si>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</si>
  <si>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</si>
  <si>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</si>
  <si>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</si>
  <si>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</si>
  <si>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</si>
  <si>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</si>
  <si>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</si>
  <si>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</si>
  <si>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</si>
  <si>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</si>
  <si>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</si>
  <si>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</si>
  <si>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</si>
  <si>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</si>
  <si>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</si>
  <si>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</si>
  <si>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</si>
  <si>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</si>
  <si>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</si>
  <si>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</si>
  <si>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</si>
  <si>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</si>
  <si>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</si>
  <si>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</si>
  <si>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</si>
  <si>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</si>
  <si>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</si>
  <si>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</si>
  <si>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</si>
  <si>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</si>
  <si>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</si>
  <si>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</si>
  <si>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</si>
  <si>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</si>
  <si>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</si>
  <si>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</si>
  <si>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</si>
  <si>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</si>
  <si>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</si>
  <si>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</si>
  <si>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</si>
  <si>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</si>
  <si>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</si>
  <si>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</si>
  <si>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</si>
  <si>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</si>
  <si>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</si>
  <si>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</si>
  <si>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</si>
  <si>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</si>
  <si>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</si>
  <si>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</si>
  <si>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</si>
  <si>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</si>
  <si>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</si>
  <si>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</si>
  <si>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</si>
  <si>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</si>
  <si>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</si>
  <si>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</si>
  <si>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</si>
  <si>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</si>
  <si>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</si>
  <si>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</si>
  <si>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</si>
  <si>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</si>
  <si>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</si>
  <si>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</si>
  <si>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</si>
  <si>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</si>
  <si>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</si>
  <si>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</si>
  <si>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</si>
  <si>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</si>
  <si>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</si>
  <si>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</si>
  <si>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</si>
  <si>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</si>
  <si>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</si>
  <si>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</si>
  <si>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</si>
  <si>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</si>
  <si>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</si>
  <si>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</si>
  <si>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</si>
  <si>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</si>
  <si>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</si>
  <si>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</si>
  <si>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</si>
  <si>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</si>
  <si>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</si>
  <si>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</si>
  <si>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</si>
  <si>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</si>
  <si>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</si>
  <si>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</si>
  <si>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</si>
  <si>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</si>
  <si>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</si>
  <si>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</si>
  <si>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</si>
  <si>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</si>
  <si>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</si>
  <si>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</si>
  <si>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</si>
  <si>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</si>
  <si>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</si>
  <si>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</si>
  <si>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</si>
  <si>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</si>
  <si>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</si>
  <si>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</si>
  <si>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</si>
  <si>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</si>
  <si>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</si>
  <si>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</si>
  <si>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</si>
  <si>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</si>
  <si>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</si>
  <si>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</si>
  <si>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</si>
  <si>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</si>
  <si>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</si>
  <si>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</si>
  <si>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</si>
  <si>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</si>
  <si>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</si>
  <si>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</si>
  <si>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</si>
  <si>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</si>
  <si>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</si>
  <si>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</si>
  <si>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</si>
  <si>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</si>
  <si>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</si>
  <si>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</si>
  <si>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</si>
  <si>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</si>
  <si>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</si>
  <si>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</si>
  <si>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</si>
  <si>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</si>
  <si>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</si>
  <si>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</si>
  <si>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</si>
  <si>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</si>
  <si>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</si>
  <si>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</si>
  <si>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</si>
  <si>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</si>
  <si>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</si>
  <si>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</si>
  <si>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</si>
  <si>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</si>
  <si>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</si>
  <si>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</si>
  <si>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</si>
  <si>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</si>
  <si>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</si>
  <si>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</si>
  <si>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</si>
  <si>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</si>
  <si>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</si>
  <si>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</si>
  <si>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</si>
  <si>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</si>
  <si>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</si>
  <si>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</si>
  <si>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</si>
  <si>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</si>
  <si>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</si>
  <si>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</si>
  <si>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</si>
  <si>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</si>
  <si>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</si>
  <si>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</si>
  <si>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</si>
  <si>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</si>
  <si>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</si>
  <si>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</si>
  <si>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</si>
  <si>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</si>
  <si>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</si>
  <si>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</si>
  <si>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</si>
  <si>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</si>
  <si>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</si>
  <si>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</si>
  <si>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</si>
  <si>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</si>
  <si>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</si>
  <si>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</si>
  <si>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</si>
  <si>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</si>
  <si>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</si>
  <si>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</si>
  <si>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</si>
  <si>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</si>
  <si>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</si>
  <si>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</si>
  <si>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</si>
  <si>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</si>
  <si>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</si>
  <si>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</si>
  <si>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</si>
  <si>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</si>
  <si>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</si>
  <si>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</si>
  <si>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</si>
  <si>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</si>
  <si>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</si>
  <si>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</si>
  <si>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</si>
  <si>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</si>
  <si>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</si>
  <si>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</si>
  <si>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</si>
  <si>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</si>
  <si>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</si>
  <si>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</si>
  <si>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</si>
  <si>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</si>
  <si>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</si>
  <si>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</si>
  <si>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</si>
  <si>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</si>
  <si>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</si>
  <si>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</si>
  <si>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</si>
  <si>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</si>
  <si>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</si>
  <si>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</si>
  <si>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</si>
  <si>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</si>
  <si>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</si>
  <si>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</si>
  <si>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</si>
  <si>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</si>
  <si>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</si>
  <si>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</si>
  <si>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</si>
  <si>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</si>
  <si>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</si>
  <si>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</si>
  <si>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</si>
  <si>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</si>
  <si>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</si>
  <si>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</si>
  <si>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</si>
  <si>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</si>
  <si>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</si>
  <si>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</si>
  <si>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</si>
  <si>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</si>
  <si>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</si>
  <si>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</si>
  <si>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</si>
  <si>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</si>
  <si>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</si>
  <si>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</si>
  <si>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</si>
  <si>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</si>
  <si>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</si>
  <si>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</si>
  <si>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</si>
  <si>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</si>
  <si>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</si>
  <si>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</si>
  <si>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</si>
  <si>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</si>
  <si>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</si>
  <si>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</si>
  <si>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</si>
  <si>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</si>
  <si>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</si>
  <si>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</si>
  <si>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</si>
  <si>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</si>
  <si>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</si>
  <si>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</si>
  <si>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</si>
  <si>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</si>
  <si>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</si>
  <si>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</si>
  <si>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</si>
  <si>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</si>
  <si>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</si>
  <si>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</si>
  <si>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</si>
  <si>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</si>
  <si>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</si>
  <si>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</si>
  <si>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</si>
  <si>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</si>
  <si>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</si>
  <si>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</si>
  <si>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</si>
  <si>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</si>
  <si>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</si>
  <si>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</si>
  <si>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</si>
  <si>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</si>
  <si>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</si>
  <si>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</si>
  <si>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</si>
  <si>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</si>
  <si>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</si>
  <si>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</si>
  <si>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</si>
  <si>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</si>
  <si>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</si>
  <si>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</si>
  <si>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</si>
  <si>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</si>
  <si>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</si>
  <si>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</si>
  <si>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</si>
  <si>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</si>
  <si>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</si>
  <si>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</si>
  <si>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</si>
  <si>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</si>
  <si>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</si>
  <si>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</si>
  <si>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</si>
  <si>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</si>
  <si>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</si>
  <si>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</si>
  <si>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</si>
  <si>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</si>
  <si>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</si>
  <si>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</si>
  <si>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</si>
  <si>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</si>
  <si>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</si>
  <si>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</si>
  <si>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</si>
  <si>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</si>
  <si>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</si>
  <si>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</si>
  <si>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</si>
  <si>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</si>
  <si>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</si>
  <si>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</si>
  <si>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</si>
  <si>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</si>
  <si>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</si>
  <si>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</si>
  <si>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</si>
  <si>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</si>
  <si>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</si>
  <si>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</si>
  <si>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</si>
  <si>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</si>
  <si>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</si>
  <si>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</si>
  <si>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</si>
  <si>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</si>
  <si>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</si>
  <si>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</si>
  <si>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</si>
  <si>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</si>
  <si>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</si>
  <si>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</si>
  <si>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</si>
  <si>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</si>
  <si>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</si>
  <si>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</si>
  <si>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</si>
  <si>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</si>
  <si>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</si>
  <si>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</si>
  <si>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</si>
  <si>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</si>
  <si>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</si>
  <si>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</si>
  <si>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</si>
  <si>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</si>
  <si>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</si>
  <si>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</si>
  <si>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</si>
  <si>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</si>
  <si>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</si>
  <si>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</si>
  <si>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</si>
  <si>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</si>
  <si>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</si>
  <si>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</si>
  <si>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</si>
  <si>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</si>
  <si>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</si>
  <si>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</si>
  <si>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</si>
  <si>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</si>
  <si>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</si>
  <si>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</si>
  <si>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</si>
  <si>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</si>
  <si>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</si>
  <si>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</si>
  <si>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</si>
  <si>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</si>
  <si>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</si>
  <si>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</si>
  <si>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</si>
  <si>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</si>
  <si>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</si>
  <si>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</si>
  <si>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</si>
  <si>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</si>
  <si>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</si>
  <si>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</si>
  <si>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</si>
  <si>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</si>
  <si>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</si>
  <si>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</si>
  <si>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</si>
  <si>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</si>
  <si>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</si>
  <si>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</si>
  <si>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</si>
  <si>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</si>
  <si>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</si>
  <si>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</si>
  <si>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</si>
  <si>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</si>
  <si>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</si>
  <si>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</si>
  <si>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</si>
  <si>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</si>
  <si>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</si>
  <si>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</si>
  <si>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</si>
  <si>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</si>
  <si>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</si>
  <si>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</si>
  <si>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</si>
  <si>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</si>
  <si>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</si>
  <si>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</si>
  <si>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</si>
  <si>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</si>
  <si>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</si>
  <si>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</si>
  <si>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</si>
  <si>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</si>
  <si>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</si>
  <si>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</si>
  <si>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</si>
  <si>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</si>
  <si>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</si>
  <si>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</si>
  <si>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</si>
  <si>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</si>
  <si>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</si>
  <si>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</si>
  <si>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</si>
  <si>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</si>
  <si>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</si>
  <si>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</si>
  <si>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</si>
  <si>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</si>
  <si>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</si>
  <si>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</si>
  <si>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</si>
  <si>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</si>
  <si>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</si>
  <si>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</si>
  <si>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</si>
  <si>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</si>
  <si>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</si>
  <si>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</si>
  <si>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</si>
  <si>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</si>
  <si>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</si>
  <si>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</si>
  <si>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</si>
  <si>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</si>
  <si>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</si>
  <si>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</si>
  <si>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</si>
  <si>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</si>
  <si>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</si>
  <si>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</si>
  <si>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</si>
  <si>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</si>
  <si>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</si>
  <si>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</si>
  <si>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</si>
  <si>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</si>
  <si>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</si>
  <si>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</si>
  <si>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</si>
  <si>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</si>
  <si>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</si>
  <si>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</si>
  <si>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</si>
  <si>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</si>
  <si>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</si>
  <si>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</si>
  <si>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</si>
  <si>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</si>
  <si>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</si>
  <si>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</si>
  <si>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</si>
  <si>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</si>
  <si>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</si>
  <si>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</si>
  <si>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</si>
  <si>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</si>
  <si>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</si>
  <si>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</si>
  <si>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</si>
  <si>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</si>
  <si>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</si>
  <si>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</si>
  <si>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</si>
  <si>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</si>
  <si>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</si>
  <si>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</si>
  <si>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</si>
  <si>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</si>
  <si>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</si>
  <si>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</si>
  <si>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</si>
  <si>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</si>
  <si>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</si>
  <si>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</si>
  <si>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</si>
  <si>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</si>
  <si>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</si>
  <si>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</si>
  <si>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</si>
  <si>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</si>
  <si>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</si>
  <si>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</si>
  <si>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</si>
  <si>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</si>
  <si>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</si>
  <si>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</si>
  <si>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</si>
  <si>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</si>
  <si>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</si>
  <si>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</si>
  <si>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</si>
  <si>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</si>
  <si>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</si>
  <si>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</si>
  <si>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</si>
  <si>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</si>
  <si>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</si>
  <si>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</si>
  <si>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</si>
  <si>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</si>
  <si>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</si>
  <si>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</si>
  <si>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</si>
  <si>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</si>
  <si>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</si>
  <si>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</si>
  <si>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</si>
  <si>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</si>
  <si>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</si>
  <si>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</si>
  <si>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</si>
  <si>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</si>
  <si>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</si>
  <si>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</si>
  <si>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</si>
  <si>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</si>
  <si>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</si>
  <si>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</si>
  <si>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</si>
  <si>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</si>
  <si>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</si>
  <si>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</si>
  <si>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</si>
  <si>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</si>
  <si>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</si>
  <si>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</si>
  <si>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</si>
  <si>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</si>
  <si>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</si>
  <si>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</si>
  <si>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</si>
  <si>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</si>
  <si>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</si>
  <si>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</si>
  <si>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</si>
  <si>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</si>
  <si>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</si>
  <si>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</si>
  <si>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</si>
  <si>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</si>
  <si>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</si>
  <si>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</si>
  <si>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</si>
  <si>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</si>
  <si>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</si>
  <si>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</si>
  <si>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</si>
  <si>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</si>
  <si>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</si>
  <si>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</si>
  <si>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</si>
  <si>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</si>
  <si>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</si>
  <si>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</si>
  <si>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</si>
  <si>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</si>
  <si>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</si>
  <si>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</si>
  <si>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</si>
  <si>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</si>
  <si>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</si>
  <si>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</si>
  <si>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</si>
  <si>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</si>
  <si>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</si>
  <si>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</si>
  <si>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</si>
  <si>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</si>
  <si>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</si>
  <si>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</si>
  <si>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</si>
  <si>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</si>
  <si>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</si>
  <si>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</si>
  <si>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</si>
  <si>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</si>
  <si>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</si>
  <si>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</si>
  <si>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</si>
  <si>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</si>
  <si>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</si>
  <si>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</si>
  <si>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</si>
  <si>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</si>
  <si>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</si>
  <si>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</si>
  <si>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</si>
  <si>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</si>
  <si>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</si>
  <si>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</si>
  <si>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</si>
  <si>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</si>
  <si>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</si>
  <si>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</si>
  <si>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</si>
  <si>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</si>
  <si>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</si>
  <si>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</si>
  <si>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</si>
  <si>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</si>
  <si>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</si>
  <si>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</si>
  <si>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</si>
  <si>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</si>
  <si>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</si>
  <si>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</si>
  <si>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</si>
  <si>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</si>
  <si>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</si>
  <si>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</si>
  <si>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</si>
  <si>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</si>
  <si>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</si>
  <si>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</si>
  <si>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</si>
  <si>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</si>
  <si>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</si>
  <si>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</si>
  <si>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</si>
  <si>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</si>
  <si>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</si>
  <si>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</si>
  <si>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</si>
  <si>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</si>
  <si>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</si>
  <si>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</si>
  <si>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</si>
  <si>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</si>
  <si>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</si>
  <si>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</si>
  <si>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</si>
  <si>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</si>
  <si>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</si>
  <si>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</si>
  <si>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</si>
  <si>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</si>
  <si>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</si>
  <si>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</si>
  <si>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</si>
  <si>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</si>
  <si>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</si>
  <si>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</si>
  <si>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</si>
  <si>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</si>
  <si>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</si>
  <si>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</si>
  <si>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</si>
  <si>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</si>
  <si>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</si>
  <si>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</si>
  <si>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</si>
  <si>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</si>
  <si>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</si>
  <si>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</si>
  <si>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</si>
  <si>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</si>
  <si>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</si>
  <si>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</si>
  <si>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</si>
  <si>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</si>
  <si>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</si>
  <si>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</si>
  <si>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</si>
  <si>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</si>
  <si>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</si>
  <si>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</si>
  <si>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</si>
  <si>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</si>
  <si>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</si>
  <si>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</si>
  <si>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</si>
  <si>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</si>
  <si>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</si>
  <si>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</si>
  <si>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</si>
  <si>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</si>
  <si>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</si>
  <si>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</si>
  <si>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</si>
  <si>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</si>
  <si>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</si>
  <si>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</si>
  <si>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</si>
  <si>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</si>
  <si>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</si>
  <si>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</si>
  <si>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</si>
  <si>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</si>
  <si>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</si>
  <si>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</si>
  <si>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</si>
  <si>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</si>
  <si>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</si>
  <si>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</si>
  <si>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</si>
  <si>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</si>
  <si>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</si>
  <si>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</si>
  <si>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</si>
  <si>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</si>
  <si>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</si>
  <si>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</si>
  <si>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</si>
  <si>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</si>
  <si>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</si>
  <si>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</si>
  <si>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</si>
  <si>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</si>
  <si>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</si>
  <si>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</si>
  <si>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</si>
  <si>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</si>
  <si>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</si>
  <si>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</si>
  <si>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</si>
  <si>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</si>
  <si>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</si>
  <si>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</si>
  <si>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</si>
  <si>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</si>
  <si>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</si>
  <si>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</si>
  <si>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</si>
  <si>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</si>
  <si>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</si>
  <si>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</si>
  <si>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</si>
  <si>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</si>
  <si>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</si>
  <si>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</si>
  <si>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</si>
  <si>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</si>
  <si>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</si>
  <si>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</si>
  <si>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</si>
  <si>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</si>
  <si>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</si>
  <si>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</si>
  <si>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</si>
  <si>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</si>
  <si>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</si>
  <si>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</si>
  <si>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</si>
  <si>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</si>
  <si>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</si>
  <si>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</si>
  <si>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</si>
  <si>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</si>
  <si>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</si>
  <si>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</si>
  <si>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</si>
  <si>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</si>
  <si>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</si>
  <si>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</si>
  <si>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</si>
  <si>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</si>
  <si>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</si>
  <si>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</si>
  <si>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</si>
  <si>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</si>
  <si>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</si>
  <si>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</si>
  <si>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</si>
  <si>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</si>
  <si>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</si>
  <si>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</si>
  <si>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</si>
  <si>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</si>
  <si>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</si>
  <si>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</si>
  <si>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</si>
  <si>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</si>
  <si>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</si>
  <si>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</si>
  <si>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</si>
  <si>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</si>
  <si>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</si>
  <si>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</si>
  <si>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</si>
  <si>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</si>
  <si>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</si>
  <si>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</si>
  <si>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</si>
  <si>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</si>
  <si>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</si>
  <si>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</si>
  <si>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</si>
  <si>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</si>
  <si>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</si>
  <si>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</si>
  <si>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</si>
  <si>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</si>
  <si>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</si>
  <si>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</si>
  <si>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</si>
  <si>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</si>
  <si>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</si>
  <si>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</si>
  <si>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</si>
  <si>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</si>
  <si>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</si>
  <si>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</si>
  <si>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</si>
  <si>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</si>
  <si>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</si>
  <si>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</si>
  <si>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</si>
  <si>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</si>
  <si>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</si>
  <si>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</si>
  <si>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</si>
  <si>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</si>
  <si>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</si>
  <si>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</si>
  <si>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</si>
  <si>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</si>
  <si>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</si>
  <si>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</si>
  <si>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</si>
  <si>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</si>
  <si>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</si>
  <si>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</si>
  <si>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</si>
  <si>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</si>
  <si>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</si>
  <si>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</si>
  <si>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</si>
  <si>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</si>
  <si>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</si>
  <si>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</si>
  <si>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</si>
  <si>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</si>
  <si>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</si>
  <si>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</si>
  <si>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</si>
  <si>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</si>
  <si>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</si>
  <si>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</si>
  <si>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</si>
  <si>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</si>
  <si>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</si>
  <si>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</si>
  <si>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</si>
  <si>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</si>
  <si>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</si>
  <si>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</si>
  <si>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</si>
  <si>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</si>
  <si>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</si>
  <si>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</si>
  <si>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</si>
  <si>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</si>
  <si>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</si>
  <si>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</si>
  <si>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</si>
  <si>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</si>
  <si>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</si>
  <si>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</si>
  <si>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</si>
  <si>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</si>
  <si>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</si>
  <si>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</si>
  <si>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</si>
  <si>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</si>
  <si>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</si>
  <si>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</si>
  <si>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</si>
  <si>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</si>
  <si>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</si>
  <si>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</si>
  <si>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</si>
  <si>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</si>
  <si>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</si>
  <si>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</si>
  <si>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</si>
  <si>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</si>
  <si>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</si>
  <si>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</si>
  <si>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</si>
  <si>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</si>
  <si>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</si>
  <si>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</si>
  <si>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</si>
  <si>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</si>
  <si>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</si>
  <si>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</si>
  <si>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</si>
  <si>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</si>
  <si>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</si>
  <si>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</si>
  <si>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</si>
  <si>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</si>
  <si>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</si>
  <si>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</si>
  <si>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</si>
  <si>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</si>
  <si>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</si>
  <si>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</si>
  <si>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</si>
  <si>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</si>
  <si>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</si>
  <si>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</si>
  <si>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</si>
  <si>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</si>
  <si>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</si>
  <si>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</si>
  <si>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</si>
  <si>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</si>
  <si>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</si>
  <si>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</si>
  <si>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</si>
  <si>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</si>
  <si>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</si>
  <si>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</si>
  <si>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</si>
  <si>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</si>
  <si>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</si>
  <si>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</si>
  <si>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</si>
  <si>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</si>
  <si>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</si>
  <si>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</si>
  <si>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</si>
  <si>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</si>
  <si>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</si>
  <si>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</si>
  <si>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</si>
  <si>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</si>
  <si>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</si>
  <si>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</si>
  <si>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</si>
  <si>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</si>
  <si>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</si>
  <si>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</si>
  <si>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</si>
  <si>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</si>
  <si>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</si>
  <si>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</si>
  <si>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</si>
  <si>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</si>
  <si>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</si>
  <si>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</si>
  <si>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</si>
  <si>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</si>
  <si>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</si>
  <si>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</si>
  <si>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</si>
  <si>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</si>
  <si>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</si>
  <si>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</si>
  <si>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</si>
  <si>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</si>
  <si>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</si>
  <si>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</si>
  <si>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</si>
  <si>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</si>
  <si>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</si>
  <si>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</si>
  <si>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</si>
  <si>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</si>
  <si>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</si>
  <si>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</si>
  <si>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</si>
  <si>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</si>
  <si>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</si>
  <si>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</si>
  <si>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</si>
  <si>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</si>
  <si>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</si>
  <si>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</si>
  <si>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</si>
  <si>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</si>
  <si>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</si>
  <si>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</si>
  <si>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</si>
  <si>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</si>
  <si>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</si>
  <si>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</si>
  <si>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</si>
  <si>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</si>
  <si>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</si>
  <si>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</si>
  <si>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</si>
  <si>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</si>
  <si>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</si>
  <si>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</si>
  <si>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</si>
  <si>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</si>
  <si>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</si>
  <si>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</si>
  <si>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</si>
  <si>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</si>
  <si>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</si>
  <si>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</si>
  <si>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</si>
  <si>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</si>
  <si>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</si>
  <si>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</si>
  <si>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</si>
  <si>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</si>
  <si>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</si>
  <si>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</si>
  <si>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</si>
  <si>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</si>
  <si>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</si>
  <si>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</si>
  <si>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</si>
  <si>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</si>
  <si>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</si>
  <si>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</si>
  <si>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</si>
  <si>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</si>
  <si>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</si>
  <si>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</si>
  <si>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</si>
  <si>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</si>
  <si>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</si>
  <si>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</si>
  <si>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</si>
  <si>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</si>
  <si>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</si>
  <si>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</si>
  <si>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</si>
  <si>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</si>
  <si>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</si>
  <si>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</si>
  <si>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</si>
  <si>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</si>
  <si>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</si>
  <si>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</si>
  <si>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</si>
  <si>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</si>
  <si>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</si>
  <si>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</si>
  <si>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</si>
  <si>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</si>
  <si>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</si>
  <si>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</si>
  <si>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</si>
  <si>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</si>
  <si>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</si>
  <si>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</si>
  <si>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</si>
  <si>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</si>
  <si>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</si>
  <si>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</si>
  <si>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</si>
  <si>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</si>
  <si>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</si>
  <si>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</si>
  <si>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</si>
  <si>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</si>
  <si>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</si>
  <si>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</si>
  <si>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</si>
  <si>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</si>
  <si>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</si>
  <si>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</si>
  <si>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</si>
  <si>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</si>
  <si>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</si>
  <si>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</si>
  <si>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</si>
  <si>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</si>
  <si>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</si>
  <si>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</si>
  <si>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</si>
  <si>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</si>
  <si>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</si>
  <si>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</si>
  <si>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</si>
  <si>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</si>
  <si>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</si>
  <si>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</si>
  <si>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</si>
  <si>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</si>
  <si>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</si>
  <si>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</si>
  <si>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</si>
  <si>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</si>
  <si>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</si>
  <si>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</si>
  <si>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</si>
  <si>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</si>
  <si>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</si>
  <si>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</si>
  <si>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</si>
  <si>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</si>
  <si>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</si>
  <si>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</si>
  <si>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</si>
  <si>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</si>
  <si>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</si>
  <si>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</si>
  <si>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</si>
  <si>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</si>
  <si>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</si>
  <si>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</si>
  <si>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</si>
  <si>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</si>
  <si>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</si>
  <si>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</si>
  <si>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</si>
  <si>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</si>
  <si>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</si>
  <si>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</si>
  <si>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</si>
  <si>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</si>
  <si>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</si>
  <si>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</si>
  <si>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</si>
  <si>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</si>
  <si>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</si>
  <si>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</si>
  <si>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</si>
  <si>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</si>
  <si>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</si>
  <si>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</si>
  <si>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</si>
  <si>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</si>
  <si>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</si>
  <si>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</si>
  <si>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</si>
  <si>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</si>
  <si>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</si>
  <si>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</si>
  <si>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</si>
  <si>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</si>
  <si>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</si>
  <si>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</si>
  <si>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</si>
  <si>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</si>
  <si>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</si>
  <si>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</si>
  <si>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</si>
  <si>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</si>
  <si>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</si>
  <si>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</si>
  <si>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</si>
  <si>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</si>
  <si>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</si>
  <si>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</si>
  <si>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</si>
  <si>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</si>
  <si>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</si>
  <si>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</si>
  <si>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</si>
  <si>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</si>
  <si>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</si>
  <si>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</si>
  <si>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</si>
  <si>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</si>
  <si>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</si>
  <si>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</si>
  <si>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</si>
  <si>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</si>
  <si>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</si>
  <si>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</si>
  <si>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</si>
  <si>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</si>
  <si>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</si>
  <si>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</si>
  <si>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</si>
  <si>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</si>
  <si>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</si>
  <si>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</si>
  <si>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</si>
  <si>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</si>
  <si>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</si>
  <si>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</si>
  <si>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</si>
  <si>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</si>
  <si>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</si>
  <si>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</si>
  <si>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</si>
  <si>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</si>
  <si>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</si>
  <si>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</si>
  <si>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</si>
  <si>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</si>
  <si>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</si>
  <si>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</si>
  <si>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</si>
  <si>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</si>
  <si>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</si>
  <si>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</si>
  <si>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</si>
  <si>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</si>
  <si>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</si>
  <si>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</si>
  <si>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</si>
  <si>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</si>
  <si>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</si>
  <si>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</si>
  <si>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</si>
  <si>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</si>
  <si>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</si>
  <si>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</si>
  <si>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</si>
  <si>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</si>
  <si>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</si>
  <si>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</si>
  <si>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</si>
  <si>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</si>
  <si>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</si>
  <si>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</si>
  <si>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</si>
  <si>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</si>
  <si>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</si>
  <si>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</si>
  <si>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</si>
  <si>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</si>
  <si>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</si>
  <si>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</si>
  <si>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</si>
  <si>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</si>
  <si>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</si>
  <si>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</si>
  <si>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</si>
  <si>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</si>
  <si>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</si>
  <si>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</si>
  <si>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</si>
  <si>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</si>
  <si>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</si>
  <si>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</si>
  <si>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</si>
  <si>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</si>
  <si>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</si>
  <si>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</si>
  <si>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</si>
  <si>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</si>
  <si>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</si>
  <si>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</si>
  <si>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</si>
  <si>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</si>
  <si>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</si>
  <si>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</si>
  <si>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</si>
  <si>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</si>
  <si>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</si>
  <si>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</si>
  <si>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</si>
  <si>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</si>
  <si>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</si>
  <si>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</si>
  <si>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</si>
  <si>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</si>
  <si>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</si>
  <si>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</si>
  <si>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</si>
  <si>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</si>
  <si>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</si>
  <si>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</si>
  <si>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</si>
  <si>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</si>
  <si>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</si>
  <si>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</si>
  <si>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</si>
  <si>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</si>
  <si>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</si>
  <si>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</si>
  <si>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</si>
  <si>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</si>
  <si>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</si>
  <si>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</si>
  <si>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</si>
  <si>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</si>
  <si>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</si>
  <si>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</si>
  <si>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</si>
  <si>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</si>
  <si>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</si>
  <si>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</si>
  <si>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</si>
  <si>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</si>
  <si>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</si>
  <si>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</si>
  <si>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</si>
  <si>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</si>
  <si>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</si>
  <si>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</si>
  <si>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</si>
  <si>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</si>
  <si>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</si>
  <si>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</si>
  <si>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</si>
  <si>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</si>
  <si>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</si>
  <si>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</si>
  <si>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</si>
  <si>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</si>
  <si>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</si>
  <si>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</si>
  <si>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</si>
  <si>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</si>
  <si>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</si>
  <si>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</si>
  <si>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</si>
  <si>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</si>
  <si>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</si>
  <si>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</si>
  <si>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</si>
  <si>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</si>
  <si>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</si>
  <si>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</si>
  <si>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</si>
  <si>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</si>
  <si>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</si>
  <si>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</si>
  <si>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</si>
  <si>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</si>
  <si>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</si>
  <si>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</si>
  <si>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</si>
  <si>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</si>
  <si>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</si>
  <si>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</si>
  <si>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</si>
  <si>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</si>
  <si>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</si>
  <si>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</si>
  <si>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</si>
  <si>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</si>
  <si>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</si>
  <si>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</si>
  <si>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</si>
  <si>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</si>
  <si>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</si>
  <si>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</si>
  <si>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</si>
  <si>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</si>
  <si>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</si>
  <si>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</si>
  <si>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</si>
  <si>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</si>
  <si>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</si>
  <si>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</si>
  <si>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</si>
  <si>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</si>
  <si>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</si>
  <si>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</si>
  <si>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</si>
  <si>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</si>
  <si>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</si>
  <si>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</si>
  <si>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</si>
  <si>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</si>
  <si>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</si>
  <si>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</si>
  <si>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</si>
  <si>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</si>
  <si>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</si>
  <si>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</si>
  <si>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</si>
  <si>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</si>
  <si>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</si>
  <si>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</si>
  <si>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</si>
  <si>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</si>
  <si>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</si>
  <si>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</si>
  <si>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</si>
  <si>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</si>
  <si>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</si>
  <si>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</si>
  <si>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</si>
  <si>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</si>
  <si>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</si>
  <si>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</si>
  <si>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</si>
  <si>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</si>
  <si>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</si>
  <si>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</si>
  <si>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</si>
  <si>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</si>
  <si>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</si>
  <si>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</si>
  <si>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</si>
  <si>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</si>
  <si>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</si>
  <si>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</si>
  <si>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</si>
  <si>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</si>
  <si>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</si>
  <si>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</si>
  <si>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</si>
  <si>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</si>
  <si>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</si>
  <si>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</si>
  <si>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</si>
  <si>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</si>
  <si>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</si>
  <si>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</si>
  <si>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</si>
  <si>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</si>
  <si>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</si>
  <si>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</si>
  <si>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</si>
  <si>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</si>
  <si>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</si>
  <si>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</si>
  <si>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</si>
  <si>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</si>
  <si>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</si>
  <si>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</si>
  <si>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</si>
  <si>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</si>
  <si>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</si>
  <si>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</si>
  <si>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</si>
  <si>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</si>
  <si>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</si>
  <si>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</si>
  <si>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</si>
  <si>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</si>
  <si>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</si>
  <si>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</si>
  <si>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</si>
  <si>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</si>
  <si>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</si>
  <si>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</si>
  <si>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</si>
  <si>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</si>
  <si>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</si>
  <si>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</si>
  <si>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</si>
  <si>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</si>
  <si>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</si>
  <si>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</si>
  <si>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</si>
  <si>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</si>
  <si>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</si>
  <si>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</si>
  <si>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</si>
  <si>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</si>
  <si>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</si>
  <si>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</si>
  <si>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</si>
  <si>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</si>
  <si>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</si>
  <si>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</si>
  <si>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</si>
  <si>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</si>
  <si>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</si>
  <si>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</si>
  <si>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</si>
  <si>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</si>
  <si>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</si>
  <si>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</si>
  <si>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</si>
  <si>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</si>
  <si>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</si>
  <si>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</si>
  <si>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</si>
  <si>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</si>
  <si>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</si>
  <si>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</si>
  <si>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</si>
  <si>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</si>
  <si>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</si>
  <si>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</si>
  <si>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</si>
  <si>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</si>
  <si>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</si>
  <si>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</si>
  <si>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</si>
  <si>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</si>
  <si>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</si>
  <si>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</si>
  <si>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</si>
  <si>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</si>
  <si>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</si>
  <si>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</si>
  <si>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</si>
  <si>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</si>
  <si>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</si>
  <si>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</si>
  <si>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</si>
  <si>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</si>
  <si>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</si>
  <si>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</si>
  <si>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</si>
  <si>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</si>
  <si>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</si>
  <si>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</si>
  <si>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</si>
  <si>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</si>
  <si>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</si>
  <si>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</si>
  <si>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</si>
  <si>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</si>
  <si>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</si>
  <si>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</si>
  <si>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</si>
  <si>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</si>
  <si>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</si>
  <si>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</si>
  <si>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</si>
  <si>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</si>
  <si>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</si>
  <si>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</si>
  <si>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</si>
  <si>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</si>
  <si>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</si>
  <si>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</si>
  <si>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</si>
  <si>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</si>
  <si>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</si>
  <si>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</si>
  <si>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</si>
  <si>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</si>
  <si>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</si>
  <si>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</si>
  <si>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</si>
  <si>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</si>
  <si>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</si>
  <si>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</si>
  <si>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</si>
  <si>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</si>
  <si>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</si>
  <si>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</si>
  <si>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</si>
  <si>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</si>
  <si>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</si>
  <si>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</si>
  <si>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</si>
  <si>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</si>
  <si>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</si>
  <si>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</si>
  <si>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</si>
  <si>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</si>
  <si>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</si>
  <si>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</si>
  <si>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</si>
  <si>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</si>
  <si>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</si>
  <si>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</si>
  <si>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</si>
  <si>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</si>
  <si>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</si>
  <si>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</si>
  <si>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</si>
  <si>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</si>
  <si>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</si>
  <si>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</si>
  <si>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</si>
  <si>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</si>
  <si>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</si>
  <si>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</si>
  <si>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</si>
  <si>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</si>
  <si>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</si>
  <si>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</si>
  <si>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</si>
  <si>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</si>
  <si>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</si>
  <si>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</si>
  <si>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</si>
  <si>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</si>
  <si>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</si>
  <si>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</si>
  <si>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</si>
  <si>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</si>
  <si>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</si>
  <si>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</si>
  <si>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</si>
  <si>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</si>
  <si>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</si>
  <si>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</si>
  <si>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</si>
  <si>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</si>
  <si>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</si>
  <si>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</si>
  <si>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</si>
  <si>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</si>
  <si>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</si>
  <si>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</si>
  <si>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</si>
  <si>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</si>
  <si>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</si>
  <si>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</si>
  <si>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</si>
  <si>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</si>
  <si>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</si>
  <si>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</si>
  <si>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</si>
  <si>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</si>
  <si>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</si>
  <si>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</si>
  <si>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</si>
  <si>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</si>
  <si>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</si>
  <si>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</si>
  <si>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</si>
  <si>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</si>
  <si>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</si>
  <si>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</si>
  <si>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</si>
  <si>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</si>
  <si>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</si>
  <si>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</si>
  <si>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</si>
  <si>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</si>
  <si>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</si>
  <si>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</si>
  <si>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</si>
  <si>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</si>
  <si>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</si>
  <si>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</si>
  <si>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</si>
  <si>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</si>
  <si>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</si>
  <si>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</si>
  <si>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</si>
  <si>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</si>
  <si>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</si>
  <si>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</si>
  <si>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</si>
  <si>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</si>
  <si>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</si>
  <si>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</si>
  <si>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</si>
  <si>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</si>
  <si>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</si>
  <si>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</si>
  <si>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</si>
  <si>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</si>
  <si>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</si>
  <si>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</si>
  <si>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</si>
  <si>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</si>
  <si>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</si>
  <si>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</si>
  <si>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</si>
  <si>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</si>
  <si>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</si>
  <si>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</si>
  <si>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</si>
  <si>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</si>
  <si>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</si>
  <si>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</si>
  <si>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</si>
  <si>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</si>
  <si>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</si>
  <si>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</si>
  <si>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</si>
  <si>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</si>
  <si>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</si>
  <si>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</si>
  <si>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</si>
  <si>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</si>
  <si>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</si>
  <si>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</si>
  <si>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</si>
  <si>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</si>
  <si>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</si>
  <si>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</si>
  <si>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</si>
  <si>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</si>
  <si>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</si>
  <si>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</si>
  <si>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</si>
  <si>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</si>
  <si>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</si>
  <si>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</si>
  <si>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</si>
  <si>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</si>
  <si>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</si>
  <si>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</si>
  <si>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</si>
  <si>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</si>
  <si>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</si>
  <si>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</si>
  <si>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</si>
  <si>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</si>
  <si>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</si>
  <si>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</si>
  <si>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</si>
  <si>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</si>
  <si>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</si>
  <si>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</si>
  <si>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</si>
  <si>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</si>
  <si>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</si>
  <si>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</si>
  <si>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</si>
  <si>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</si>
  <si>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</si>
  <si>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</si>
  <si>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</si>
  <si>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</si>
  <si>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</si>
  <si>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</si>
  <si>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</si>
  <si>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</si>
  <si>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</si>
  <si>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</si>
  <si>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</si>
  <si>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</si>
  <si>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</si>
  <si>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</si>
  <si>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</si>
  <si>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</si>
  <si>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</si>
  <si>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</si>
  <si>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</si>
  <si>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</si>
  <si>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</si>
  <si>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</si>
  <si>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</si>
  <si>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</si>
  <si>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</si>
  <si>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</si>
  <si>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</si>
  <si>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</si>
  <si>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</si>
  <si>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</si>
  <si>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</si>
  <si>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</si>
  <si>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</si>
  <si>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</si>
  <si>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</si>
  <si>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</si>
  <si>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</si>
  <si>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</si>
  <si>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</si>
  <si>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</si>
  <si>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</si>
  <si>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</si>
  <si>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</si>
  <si>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</si>
  <si>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</si>
  <si>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</si>
  <si>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</si>
  <si>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</si>
  <si>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</si>
  <si>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</si>
  <si>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</si>
  <si>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</si>
  <si>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</si>
  <si>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</si>
  <si>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</si>
  <si>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</si>
  <si>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</si>
  <si>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</si>
  <si>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</si>
  <si>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</si>
  <si>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</si>
  <si>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</si>
  <si>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</si>
  <si>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</si>
  <si>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</si>
  <si>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</si>
  <si>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</si>
  <si>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</si>
  <si>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</si>
  <si>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</si>
  <si>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</si>
  <si>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</si>
  <si>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</si>
  <si>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</si>
  <si>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</si>
  <si>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</si>
  <si>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</si>
  <si>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</si>
  <si>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</si>
  <si>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</si>
  <si>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</si>
  <si>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</si>
  <si>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</si>
  <si>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</si>
  <si>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</si>
  <si>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</si>
  <si>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</si>
  <si>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</si>
  <si>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</si>
  <si>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</si>
  <si>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</si>
  <si>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</si>
  <si>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</si>
  <si>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</si>
  <si>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</si>
  <si>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</si>
  <si>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</si>
  <si>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</si>
  <si>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</si>
  <si>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</si>
  <si>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</si>
  <si>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</si>
  <si>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</si>
  <si>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</si>
  <si>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</si>
  <si>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</si>
  <si>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</si>
  <si>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</si>
  <si>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</si>
  <si>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</si>
  <si>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</si>
  <si>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</si>
  <si>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</si>
  <si>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</si>
  <si>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</si>
  <si>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</si>
  <si>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</si>
  <si>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</si>
  <si>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</si>
  <si>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</si>
  <si>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</si>
  <si>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</si>
  <si>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</si>
  <si>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</si>
  <si>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</si>
  <si>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</si>
  <si>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</si>
  <si>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</si>
  <si>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</si>
  <si>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</si>
  <si>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</si>
  <si>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</si>
  <si>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</si>
  <si>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</si>
  <si>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</si>
  <si>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</si>
  <si>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</si>
  <si>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</si>
  <si>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</si>
  <si>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</si>
  <si>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</si>
  <si>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</si>
  <si>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</si>
  <si>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</si>
  <si>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</si>
  <si>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</si>
  <si>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</si>
  <si>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</si>
  <si>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</si>
  <si>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</si>
  <si>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</si>
  <si>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</si>
  <si>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</si>
  <si>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</si>
  <si>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</si>
  <si>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</si>
  <si>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</si>
  <si>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</si>
  <si>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</si>
  <si>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</si>
  <si>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</si>
  <si>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</si>
  <si>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</si>
  <si>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</si>
  <si>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</si>
  <si>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</si>
  <si>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</si>
  <si>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</si>
  <si>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</si>
  <si>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</si>
  <si>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</si>
  <si>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</si>
  <si>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</si>
  <si>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</si>
  <si>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</si>
  <si>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</si>
  <si>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</si>
  <si>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</si>
  <si>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</si>
  <si>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</si>
  <si>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</si>
  <si>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</si>
  <si>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</si>
  <si>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</si>
  <si>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</si>
  <si>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</si>
  <si>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</si>
  <si>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</si>
  <si>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</si>
  <si>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</si>
  <si>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</si>
  <si>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</si>
  <si>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</si>
  <si>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</si>
  <si>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</si>
  <si>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</si>
  <si>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</si>
  <si>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</si>
  <si>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</si>
  <si>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</si>
  <si>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</si>
  <si>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</si>
  <si>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</si>
  <si>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</si>
  <si>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</si>
  <si>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</si>
  <si>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</si>
  <si>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</si>
  <si>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</si>
  <si>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</si>
  <si>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</si>
  <si>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</si>
  <si>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</si>
  <si>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</si>
  <si>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</si>
  <si>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</si>
  <si>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</si>
  <si>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</si>
  <si>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</si>
  <si>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</si>
  <si>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</si>
  <si>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</si>
  <si>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</si>
  <si>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</si>
  <si>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</si>
  <si>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</si>
  <si>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</si>
  <si>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</si>
  <si>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</si>
  <si>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</si>
  <si>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</si>
  <si>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</si>
  <si>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</si>
  <si>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</si>
  <si>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</si>
  <si>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</si>
  <si>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</si>
  <si>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</si>
  <si>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</si>
  <si>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</si>
  <si>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</si>
  <si>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</si>
  <si>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</si>
  <si>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</si>
  <si>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</si>
  <si>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</si>
  <si>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</si>
  <si>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</si>
  <si>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</si>
  <si>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</si>
  <si>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</si>
  <si>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</si>
  <si>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</si>
  <si>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</si>
  <si>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</si>
  <si>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</si>
  <si>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</si>
  <si>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</si>
  <si>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</si>
  <si>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</si>
  <si>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</si>
  <si>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</si>
  <si>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</si>
  <si>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</si>
  <si>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</si>
  <si>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</si>
  <si>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</si>
  <si>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</si>
  <si>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</si>
  <si>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</si>
  <si>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</si>
  <si>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</si>
  <si>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</si>
  <si>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</si>
  <si>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</si>
  <si>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</si>
  <si>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</si>
  <si>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</si>
  <si>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</si>
  <si>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</si>
  <si>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</si>
  <si>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</si>
  <si>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</si>
  <si>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</si>
  <si>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</si>
  <si>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</si>
  <si>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</si>
  <si>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</si>
  <si>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</si>
  <si>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</si>
  <si>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</si>
  <si>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</si>
  <si>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</si>
  <si>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</si>
  <si>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</si>
  <si>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</si>
  <si>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</si>
  <si>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</si>
  <si>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</si>
  <si>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</si>
  <si>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</si>
  <si>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</si>
  <si>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</si>
  <si>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</si>
  <si>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</si>
  <si>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</si>
  <si>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</si>
  <si>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</si>
  <si>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</si>
  <si>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</si>
  <si>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</si>
  <si>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</si>
  <si>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</si>
  <si>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</si>
  <si>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</si>
  <si>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</si>
  <si>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</si>
  <si>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</si>
  <si>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</si>
  <si>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</si>
  <si>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</si>
  <si>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</si>
  <si>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</si>
  <si>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</si>
  <si>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</si>
  <si>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</si>
  <si>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</si>
  <si>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</si>
  <si>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</si>
  <si>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</si>
  <si>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</si>
  <si>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</si>
  <si>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</si>
  <si>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</si>
  <si>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</si>
  <si>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</si>
  <si>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</si>
  <si>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</si>
  <si>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</si>
  <si>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</si>
  <si>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</si>
  <si>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</si>
  <si>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</si>
  <si>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</si>
  <si>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</si>
  <si>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</si>
  <si>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</si>
  <si>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</si>
  <si>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</si>
  <si>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</si>
  <si>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</si>
  <si>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</si>
  <si>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</si>
  <si>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</si>
  <si>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</si>
  <si>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</si>
  <si>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</si>
  <si>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</si>
  <si>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</si>
  <si>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</si>
  <si>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</si>
  <si>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</si>
  <si>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</si>
  <si>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</si>
  <si>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</si>
  <si>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</si>
  <si>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</si>
  <si>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</si>
  <si>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</si>
  <si>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</si>
  <si>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</si>
  <si>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</si>
  <si>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</si>
  <si>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</si>
  <si>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</si>
  <si>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</si>
  <si>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</si>
  <si>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</si>
  <si>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</si>
  <si>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</si>
  <si>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</si>
  <si>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</si>
  <si>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</si>
  <si>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</si>
  <si>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</si>
  <si>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</si>
  <si>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</si>
  <si>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</si>
  <si>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</si>
  <si>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</si>
  <si>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</si>
  <si>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</si>
  <si>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</si>
  <si>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</si>
  <si>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</si>
  <si>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</si>
  <si>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</si>
  <si>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</si>
  <si>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</si>
  <si>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</si>
  <si>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</si>
  <si>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</si>
  <si>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</si>
  <si>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</si>
  <si>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</si>
  <si>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</si>
  <si>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</si>
  <si>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</si>
  <si>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</si>
  <si>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</si>
  <si>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</si>
  <si>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</si>
  <si>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</si>
  <si>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</si>
  <si>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</si>
  <si>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</si>
  <si>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</si>
  <si>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</si>
  <si>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</si>
  <si>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</si>
  <si>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</si>
  <si>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</si>
  <si>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</si>
  <si>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</si>
  <si>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</si>
  <si>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</si>
  <si>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</si>
  <si>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</si>
  <si>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</si>
  <si>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</si>
  <si>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</si>
  <si>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</si>
  <si>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</si>
  <si>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</si>
  <si>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</si>
  <si>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</si>
  <si>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</si>
  <si>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</si>
  <si>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</si>
  <si>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</si>
  <si>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</si>
  <si>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</si>
  <si>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</si>
  <si>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</si>
  <si>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</si>
  <si>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</si>
  <si>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</si>
  <si>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</si>
  <si>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</si>
  <si>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</si>
  <si>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</si>
  <si>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</si>
  <si>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</si>
  <si>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</si>
  <si>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</si>
  <si>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</si>
  <si>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</si>
  <si>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</si>
  <si>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</si>
  <si>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</si>
  <si>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</si>
  <si>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</si>
  <si>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</si>
  <si>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</si>
  <si>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</si>
  <si>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</si>
  <si>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</si>
  <si>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</si>
  <si>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</si>
  <si>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</si>
  <si>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</si>
  <si>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</si>
  <si>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</si>
  <si>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</si>
  <si>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</si>
  <si>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</si>
  <si>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</si>
  <si>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</si>
  <si>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</si>
  <si>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</si>
  <si>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</si>
  <si>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</si>
  <si>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</si>
  <si>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</si>
  <si>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</si>
  <si>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</si>
  <si>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</si>
  <si>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</si>
  <si>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</si>
  <si>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</si>
  <si>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</si>
  <si>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</si>
  <si>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</si>
  <si>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</si>
  <si>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</si>
  <si>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</si>
  <si>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</si>
  <si>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</si>
  <si>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</si>
  <si>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</si>
  <si>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</si>
  <si>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</si>
  <si>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</si>
  <si>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</si>
  <si>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</si>
  <si>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</si>
  <si>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</si>
  <si>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</si>
  <si>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</si>
  <si>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</si>
  <si>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</si>
  <si>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</si>
  <si>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</si>
  <si>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</si>
  <si>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</si>
  <si>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</si>
  <si>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</si>
  <si>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</si>
  <si>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</si>
  <si>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</si>
  <si>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</si>
  <si>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</si>
  <si>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</si>
  <si>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</si>
  <si>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</si>
  <si>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</si>
  <si>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</si>
  <si>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</si>
  <si>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</si>
  <si>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</si>
  <si>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</si>
  <si>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</si>
  <si>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</si>
  <si>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</si>
  <si>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</si>
  <si>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</si>
  <si>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</si>
  <si>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</si>
  <si>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</si>
  <si>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</si>
  <si>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</si>
  <si>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</si>
  <si>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</si>
  <si>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</si>
  <si>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</si>
  <si>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</si>
  <si>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</si>
  <si>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</si>
  <si>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</si>
  <si>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</si>
  <si>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</si>
  <si>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</si>
  <si>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</si>
  <si>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</si>
  <si>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</si>
  <si>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</si>
  <si>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</si>
  <si>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</si>
  <si>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</si>
  <si>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</si>
  <si>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</si>
  <si>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</si>
  <si>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</si>
  <si>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</si>
  <si>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</si>
  <si>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</si>
  <si>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</si>
  <si>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</si>
  <si>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</si>
  <si>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</si>
  <si>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</si>
  <si>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</si>
  <si>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</si>
  <si>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</si>
  <si>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</si>
  <si>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</si>
  <si>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</si>
  <si>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</si>
  <si>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</si>
  <si>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</si>
  <si>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</si>
  <si>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</si>
  <si>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</si>
  <si>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</si>
  <si>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</si>
  <si>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</si>
  <si>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</si>
  <si>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</si>
  <si>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</si>
  <si>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</si>
  <si>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</si>
  <si>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</si>
  <si>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</si>
  <si>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</si>
  <si>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</si>
  <si>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</si>
  <si>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</si>
  <si>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</si>
  <si>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</si>
  <si>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</si>
  <si>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</si>
  <si>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</si>
  <si>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</si>
  <si>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</si>
  <si>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</si>
  <si>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</si>
  <si>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</si>
  <si>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</si>
  <si>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</si>
  <si>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</si>
  <si>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</si>
  <si>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</si>
  <si>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</si>
  <si>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</si>
  <si>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</si>
  <si>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</si>
  <si>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</si>
  <si>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</si>
  <si>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</si>
  <si>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</si>
  <si>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</si>
  <si>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</si>
  <si>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</si>
  <si>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</si>
  <si>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</si>
  <si>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</si>
  <si>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</si>
  <si>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</si>
  <si>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</si>
  <si>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</si>
  <si>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</si>
  <si>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</si>
  <si>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</si>
  <si>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</si>
  <si>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</si>
  <si>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</si>
  <si>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</si>
  <si>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</si>
  <si>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</si>
  <si>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</si>
  <si>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</si>
  <si>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</si>
  <si>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</si>
  <si>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</si>
  <si>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</si>
  <si>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</si>
  <si>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</si>
  <si>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</si>
  <si>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</si>
  <si>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</si>
  <si>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</si>
  <si>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</si>
  <si>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</si>
  <si>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</si>
  <si>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</si>
  <si>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</si>
  <si>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</si>
  <si>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</si>
  <si>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</si>
  <si>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</si>
  <si>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</si>
  <si>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</si>
  <si>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</si>
  <si>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</si>
  <si>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</si>
  <si>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</si>
  <si>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</si>
  <si>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</si>
  <si>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</si>
  <si>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</si>
  <si>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</si>
  <si>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</si>
  <si>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</si>
  <si>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</si>
  <si>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</si>
  <si>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</si>
  <si>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</si>
  <si>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</si>
  <si>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</si>
  <si>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</si>
  <si>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</si>
  <si>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</si>
  <si>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</si>
  <si>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</si>
  <si>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</si>
  <si>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</si>
  <si>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</si>
  <si>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</si>
  <si>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</si>
  <si>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</si>
  <si>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</si>
  <si>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</si>
  <si>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</si>
  <si>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</si>
  <si>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</si>
  <si>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</si>
  <si>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</si>
  <si>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</si>
  <si>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</si>
  <si>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</si>
  <si>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</si>
  <si>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</si>
  <si>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</si>
  <si>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</si>
  <si>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</si>
  <si>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</si>
  <si>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</si>
  <si>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</si>
  <si>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</si>
  <si>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</si>
  <si>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</si>
  <si>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</si>
  <si>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</si>
  <si>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</si>
  <si>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</si>
  <si>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</si>
  <si>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</si>
  <si>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</si>
  <si>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</si>
  <si>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</si>
  <si>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</si>
  <si>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</si>
  <si>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</si>
  <si>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</si>
  <si>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</si>
  <si>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</si>
  <si>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</si>
  <si>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</si>
  <si>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</si>
  <si>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</si>
  <si>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</si>
  <si>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</si>
  <si>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</si>
  <si>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</si>
  <si>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</si>
  <si>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</si>
  <si>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</si>
  <si>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</si>
  <si>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</si>
  <si>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</si>
  <si>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</si>
  <si>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</si>
  <si>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</si>
  <si>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</si>
  <si>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</si>
  <si>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</si>
  <si>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</si>
  <si>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</si>
  <si>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</si>
  <si>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</si>
  <si>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</si>
  <si>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</si>
  <si>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</si>
  <si>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</si>
  <si>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</si>
  <si>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</si>
  <si>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</si>
  <si>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</si>
  <si>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</si>
  <si>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</si>
  <si>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</si>
  <si>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</si>
  <si>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</si>
  <si>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</si>
  <si>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</si>
  <si>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</si>
  <si>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</si>
  <si>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</si>
  <si>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</si>
  <si>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</si>
  <si>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</si>
  <si>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</si>
  <si>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</si>
  <si>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</si>
  <si>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</si>
  <si>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</si>
  <si>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</si>
  <si>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</si>
  <si>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</si>
  <si>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</si>
  <si>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</si>
  <si>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</si>
  <si>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</si>
  <si>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</si>
  <si>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</si>
  <si>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</si>
  <si>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</si>
  <si>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</si>
  <si>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</si>
  <si>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</si>
  <si>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</si>
  <si>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</si>
  <si>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</si>
  <si>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</si>
  <si>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</si>
  <si>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</si>
  <si>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</si>
  <si>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</si>
  <si>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</si>
  <si>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</si>
  <si>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</si>
  <si>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</si>
  <si>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</si>
  <si>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</si>
  <si>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</si>
  <si>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</si>
  <si>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</si>
  <si>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</si>
  <si>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</si>
  <si>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</si>
  <si>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</si>
  <si>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</si>
  <si>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</si>
  <si>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</si>
  <si>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</si>
  <si>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</si>
  <si>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</si>
  <si>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</si>
  <si>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</si>
  <si>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</si>
  <si>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</si>
  <si>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</si>
  <si>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</si>
  <si>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</si>
  <si>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</si>
  <si>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</si>
  <si>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</si>
  <si>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</si>
  <si>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</si>
  <si>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</si>
  <si>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</si>
  <si>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</si>
  <si>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</si>
  <si>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</si>
  <si>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</si>
  <si>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</si>
  <si>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</si>
  <si>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</si>
  <si>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</si>
  <si>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</si>
  <si>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</si>
  <si>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</si>
  <si>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</si>
  <si>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</si>
  <si>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</si>
  <si>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</si>
  <si>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</si>
  <si>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</si>
  <si>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</si>
  <si>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</si>
  <si>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</si>
  <si>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</si>
  <si>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</si>
  <si>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</si>
  <si>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</si>
  <si>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</si>
  <si>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</si>
  <si>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</si>
  <si>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</si>
  <si>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</si>
  <si>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</si>
  <si>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</si>
  <si>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</si>
  <si>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</si>
  <si>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</si>
  <si>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</si>
  <si>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</si>
  <si>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</si>
  <si>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</si>
  <si>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</si>
  <si>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</si>
  <si>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</si>
  <si>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</si>
  <si>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</si>
  <si>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</si>
  <si>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</si>
  <si>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</si>
  <si>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</si>
  <si>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</si>
  <si>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</si>
  <si>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</si>
  <si>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</si>
  <si>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</si>
  <si>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</si>
  <si>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</si>
  <si>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</si>
  <si>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</si>
  <si>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</si>
  <si>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</si>
  <si>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</si>
  <si>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</si>
  <si>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</si>
  <si>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</si>
  <si>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</si>
  <si>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</si>
  <si>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</si>
  <si>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</si>
  <si>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</si>
  <si>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</si>
  <si>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</si>
  <si>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</si>
  <si>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</si>
  <si>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</si>
  <si>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</si>
  <si>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</si>
  <si>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</si>
  <si>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</si>
  <si>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</si>
  <si>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</si>
  <si>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</si>
  <si>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</si>
  <si>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</si>
  <si>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</si>
  <si>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</si>
  <si>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</si>
  <si>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</si>
  <si>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</si>
  <si>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</si>
  <si>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</si>
  <si>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</si>
  <si>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</si>
  <si>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</si>
  <si>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</si>
  <si>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</si>
  <si>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</si>
  <si>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</si>
  <si>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</si>
  <si>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</si>
  <si>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</si>
  <si>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</si>
  <si>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</si>
  <si>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</si>
  <si>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</si>
  <si>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</si>
  <si>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</si>
  <si>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</si>
  <si>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</si>
  <si>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</si>
  <si>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</si>
  <si>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</si>
  <si>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</si>
  <si>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</si>
  <si>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</si>
  <si>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</si>
  <si>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</si>
  <si>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</si>
  <si>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</si>
  <si>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</si>
  <si>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</si>
  <si>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</si>
  <si>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</si>
  <si>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</si>
  <si>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</si>
  <si>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</si>
  <si>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</si>
  <si>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</si>
  <si>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</si>
  <si>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</si>
  <si>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</si>
  <si>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</si>
  <si>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</si>
  <si>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</si>
  <si>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</si>
  <si>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</si>
  <si>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</si>
  <si>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</si>
  <si>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</si>
  <si>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</si>
  <si>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</si>
  <si>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</si>
  <si>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</si>
  <si>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</si>
  <si>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</si>
  <si>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</si>
  <si>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</si>
  <si>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</si>
  <si>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</si>
  <si>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</si>
  <si>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</si>
  <si>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</si>
  <si>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</si>
  <si>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</si>
  <si>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</si>
  <si>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</si>
  <si>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</si>
  <si>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</si>
  <si>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</si>
  <si>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</si>
  <si>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</si>
  <si>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</si>
  <si>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</si>
  <si>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</si>
  <si>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</si>
  <si>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</si>
  <si>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</si>
  <si>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</si>
  <si>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</si>
  <si>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</si>
  <si>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</si>
  <si>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</si>
  <si>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</si>
  <si>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</si>
  <si>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</si>
  <si>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</si>
  <si>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</si>
  <si>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</si>
  <si>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</si>
  <si>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</si>
  <si>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</si>
  <si>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</si>
  <si>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</si>
  <si>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</si>
  <si>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</si>
  <si>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</si>
  <si>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</si>
  <si>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</si>
  <si>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</si>
  <si>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</si>
  <si>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</si>
  <si>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</si>
  <si>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</si>
  <si>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</si>
  <si>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</si>
  <si>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</si>
  <si>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</si>
  <si>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</si>
  <si>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</si>
  <si>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</si>
  <si>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</si>
  <si>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</si>
  <si>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</si>
  <si>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</si>
  <si>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</si>
  <si>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</si>
  <si>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</si>
  <si>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</si>
  <si>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</si>
  <si>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</si>
  <si>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</si>
  <si>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</si>
  <si>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</si>
  <si>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</si>
  <si>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</si>
  <si>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</si>
  <si>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</si>
  <si>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</si>
  <si>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</si>
  <si>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</si>
  <si>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</si>
  <si>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</si>
  <si>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</si>
  <si>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</si>
  <si>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</si>
  <si>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</si>
  <si>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</si>
  <si>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</si>
  <si>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</si>
  <si>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</si>
  <si>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</si>
  <si>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</si>
  <si>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</si>
  <si>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</si>
  <si>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</si>
  <si>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</si>
  <si>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</si>
  <si>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</si>
  <si>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</si>
  <si>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</si>
  <si>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</si>
  <si>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</si>
  <si>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</si>
  <si>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</si>
  <si>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</si>
  <si>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</si>
  <si>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</si>
  <si>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</si>
  <si>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</si>
  <si>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</si>
  <si>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</si>
  <si>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</si>
  <si>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</si>
  <si>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</si>
  <si>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</si>
  <si>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</si>
  <si>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</si>
  <si>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</si>
  <si>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</si>
  <si>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</si>
  <si>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</si>
  <si>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</si>
  <si>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</si>
  <si>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</si>
  <si>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</si>
  <si>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</si>
  <si>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</si>
  <si>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</si>
  <si>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</si>
  <si>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</si>
  <si>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</si>
  <si>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</si>
  <si>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</si>
  <si>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</si>
  <si>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</si>
  <si>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</si>
  <si>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</si>
  <si>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</si>
  <si>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</si>
  <si>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</si>
  <si>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</si>
  <si>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</si>
  <si>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</si>
  <si>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</si>
  <si>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</si>
  <si>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</si>
  <si>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</si>
  <si>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</si>
  <si>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</si>
  <si>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</si>
  <si>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</si>
  <si>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</si>
  <si>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</si>
  <si>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</si>
  <si>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</si>
  <si>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</si>
  <si>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</si>
  <si>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</si>
  <si>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</si>
  <si>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</si>
  <si>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</si>
  <si>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</si>
  <si>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</si>
  <si>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</si>
  <si>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</si>
  <si>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</si>
  <si>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</si>
  <si>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</si>
  <si>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</si>
  <si>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</si>
  <si>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</si>
  <si>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</si>
  <si>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</si>
  <si>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</si>
  <si>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</si>
  <si>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</si>
  <si>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</si>
  <si>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</si>
  <si>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</si>
  <si>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</si>
  <si>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</si>
  <si>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</si>
  <si>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</si>
  <si>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</si>
  <si>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</si>
  <si>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</si>
  <si>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</si>
  <si>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</si>
  <si>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</si>
  <si>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</si>
  <si>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</si>
  <si>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</si>
  <si>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</si>
  <si>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</si>
  <si>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</si>
  <si>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</si>
  <si>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</si>
  <si>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</si>
  <si>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</si>
  <si>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</si>
  <si>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</si>
  <si>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</si>
  <si>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</si>
  <si>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</si>
  <si>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</si>
  <si>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</si>
  <si>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</si>
  <si>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</si>
  <si>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</si>
  <si>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</si>
  <si>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</si>
  <si>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</si>
  <si>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</si>
  <si>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</si>
  <si>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</si>
  <si>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</si>
  <si>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</si>
  <si>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</si>
  <si>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</si>
  <si>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</si>
  <si>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</si>
  <si>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</si>
  <si>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</si>
  <si>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</si>
  <si>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</si>
  <si>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</si>
  <si>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</si>
  <si>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</si>
  <si>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</si>
  <si>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</si>
  <si>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</si>
  <si>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</si>
  <si>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</si>
  <si>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</si>
  <si>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</si>
  <si>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</si>
  <si>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</si>
  <si>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</si>
  <si>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</si>
  <si>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</si>
  <si>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</si>
  <si>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</si>
  <si>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</si>
  <si>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</si>
  <si>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</si>
  <si>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</si>
  <si>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</si>
  <si>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</si>
  <si>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</si>
  <si>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</si>
  <si>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</si>
  <si>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</si>
  <si>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</si>
  <si>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</si>
  <si>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</si>
  <si>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</si>
  <si>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</si>
  <si>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</si>
  <si>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</si>
  <si>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</si>
  <si>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</si>
  <si>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</si>
  <si>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</si>
  <si>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</si>
  <si>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</si>
  <si>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</si>
  <si>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</si>
  <si>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</si>
  <si>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</si>
  <si>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</si>
  <si>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</si>
  <si>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</si>
  <si>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</si>
  <si>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</si>
  <si>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</si>
  <si>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</si>
  <si>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</si>
  <si>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</si>
  <si>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</si>
  <si>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</si>
  <si>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</si>
  <si>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</si>
  <si>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</si>
  <si>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</si>
  <si>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</si>
  <si>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</si>
  <si>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</si>
  <si>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</si>
  <si>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</si>
  <si>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</si>
  <si>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</si>
  <si>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</si>
  <si>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</si>
  <si>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</si>
  <si>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</si>
  <si>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</si>
  <si>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</si>
  <si>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</si>
  <si>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</si>
  <si>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</si>
  <si>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</si>
  <si>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</si>
  <si>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</si>
  <si>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</si>
  <si>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</si>
  <si>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</si>
  <si>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</si>
  <si>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</si>
  <si>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</si>
  <si>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</si>
  <si>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</si>
  <si>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</si>
  <si>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</si>
  <si>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</si>
  <si>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</si>
  <si>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</si>
  <si>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</si>
  <si>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</si>
  <si>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</si>
  <si>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</si>
  <si>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</si>
  <si>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</si>
  <si>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</si>
  <si>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</si>
  <si>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</si>
  <si>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</si>
  <si>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</si>
  <si>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</si>
  <si>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</si>
  <si>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</si>
  <si>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</si>
  <si>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</si>
  <si>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</si>
  <si>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</si>
  <si>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</si>
  <si>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</si>
  <si>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</si>
  <si>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</si>
  <si>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</si>
  <si>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</si>
  <si>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</si>
  <si>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</si>
  <si>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</si>
  <si>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</si>
  <si>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</si>
  <si>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</si>
  <si>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</si>
  <si>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</si>
  <si>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</si>
  <si>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</si>
  <si>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</si>
  <si>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</si>
  <si>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</si>
  <si>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</si>
  <si>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</si>
  <si>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</si>
  <si>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</si>
  <si>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</si>
  <si>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</si>
  <si>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</si>
  <si>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</si>
  <si>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</si>
  <si>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</si>
  <si>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</si>
  <si>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</si>
  <si>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</si>
  <si>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</si>
  <si>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</si>
  <si>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</si>
  <si>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</si>
  <si>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</si>
  <si>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</si>
  <si>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</si>
  <si>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</si>
  <si>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</si>
  <si>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</si>
  <si>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</si>
  <si>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</si>
  <si>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</si>
  <si>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</si>
  <si>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</si>
  <si>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</si>
  <si>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</si>
  <si>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</si>
  <si>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</si>
  <si>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</si>
  <si>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</si>
  <si>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</si>
  <si>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</si>
  <si>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</si>
  <si>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</si>
  <si>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</si>
  <si>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</si>
  <si>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</si>
  <si>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</si>
  <si>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</si>
  <si>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</si>
  <si>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</si>
  <si>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</si>
  <si>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</si>
  <si>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</si>
  <si>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</si>
  <si>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</si>
  <si>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</si>
  <si>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</si>
  <si>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</si>
  <si>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</si>
  <si>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</si>
  <si>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</si>
  <si>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</si>
  <si>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</si>
  <si>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</si>
  <si>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</si>
  <si>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</si>
  <si>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</si>
  <si>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</si>
  <si>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</si>
  <si>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</si>
  <si>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</si>
  <si>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</si>
  <si>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</si>
  <si>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</si>
  <si>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</si>
  <si>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</si>
  <si>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</si>
  <si>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</si>
  <si>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</si>
  <si>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</si>
  <si>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</si>
  <si>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</si>
  <si>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</si>
  <si>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</si>
  <si>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</si>
  <si>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</si>
  <si>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</si>
  <si>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</si>
  <si>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</si>
  <si>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</si>
  <si>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</si>
  <si>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</si>
  <si>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</si>
  <si>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</si>
  <si>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</si>
  <si>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</si>
  <si>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</si>
  <si>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</si>
  <si>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</si>
  <si>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</si>
  <si>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</si>
  <si>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</si>
  <si>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</si>
  <si>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</si>
  <si>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</si>
  <si>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</si>
  <si>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</si>
  <si>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</si>
  <si>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</si>
  <si>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</si>
  <si>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</si>
  <si>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</si>
  <si>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</si>
  <si>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</si>
  <si>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</si>
  <si>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</si>
  <si>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</si>
  <si>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</si>
  <si>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</si>
  <si>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</si>
  <si>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</si>
  <si>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</si>
  <si>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</si>
  <si>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</si>
  <si>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</si>
  <si>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</si>
  <si>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</si>
  <si>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</si>
  <si>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</si>
  <si>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</si>
  <si>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</si>
  <si>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</si>
  <si>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</si>
  <si>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</si>
  <si>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</si>
  <si>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</si>
  <si>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</si>
  <si>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</si>
  <si>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</si>
  <si>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</si>
  <si>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</si>
  <si>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</si>
  <si>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</si>
  <si>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</si>
  <si>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</si>
  <si>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</si>
  <si>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</si>
  <si>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</si>
  <si>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</si>
  <si>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</si>
  <si>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</si>
  <si>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</si>
  <si>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</si>
  <si>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</si>
  <si>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</si>
  <si>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</si>
  <si>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</si>
  <si>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</si>
  <si>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</si>
  <si>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</si>
  <si>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</si>
  <si>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</si>
  <si>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</si>
  <si>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</si>
  <si>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</si>
  <si>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</si>
  <si>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</si>
  <si>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</si>
  <si>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</si>
  <si>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</si>
  <si>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</si>
  <si>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</si>
  <si>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</si>
  <si>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</si>
  <si>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</si>
  <si>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</si>
  <si>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</si>
  <si>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</si>
  <si>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</si>
  <si>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</si>
  <si>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</si>
  <si>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</si>
  <si>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</si>
  <si>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</si>
  <si>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</si>
  <si>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</si>
  <si>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</si>
  <si>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</si>
  <si>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</si>
  <si>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</si>
  <si>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</si>
  <si>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</si>
  <si>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</si>
  <si>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</si>
  <si>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</si>
  <si>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</si>
  <si>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</si>
  <si>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</si>
  <si>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</si>
  <si>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</si>
  <si>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</si>
  <si>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</si>
  <si>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</si>
  <si>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</si>
  <si>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</si>
  <si>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</si>
  <si>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</si>
  <si>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</si>
  <si>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</si>
  <si>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</si>
  <si>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</si>
  <si>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</si>
  <si>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</si>
  <si>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</si>
  <si>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</si>
  <si>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</si>
  <si>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</si>
  <si>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</si>
  <si>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</si>
  <si>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</si>
  <si>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</si>
  <si>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</si>
  <si>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</si>
  <si>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</si>
  <si>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</si>
  <si>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</si>
  <si>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</si>
  <si>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</si>
  <si>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</si>
  <si>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</si>
  <si>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</si>
  <si>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</si>
  <si>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</si>
  <si>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</si>
  <si>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</si>
  <si>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</si>
  <si>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</si>
  <si>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</si>
  <si>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</si>
  <si>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</si>
  <si>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</si>
  <si>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</si>
  <si>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</si>
  <si>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</si>
  <si>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</si>
  <si>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</si>
  <si>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</si>
  <si>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</si>
  <si>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</si>
  <si>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</si>
  <si>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</si>
  <si>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</si>
  <si>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</si>
  <si>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</si>
  <si>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</si>
  <si>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</si>
  <si>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</si>
  <si>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</si>
  <si>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</si>
  <si>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</si>
  <si>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</si>
  <si>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</si>
  <si>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</si>
  <si>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</si>
  <si>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</si>
  <si>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</si>
  <si>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</si>
  <si>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</si>
  <si>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</si>
  <si>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</si>
  <si>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</si>
  <si>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</si>
  <si>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</si>
  <si>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</si>
  <si>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</si>
  <si>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</si>
  <si>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</si>
  <si>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</si>
  <si>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</si>
  <si>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</si>
  <si>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</si>
  <si>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</si>
  <si>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</si>
  <si>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</si>
  <si>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</si>
  <si>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</si>
  <si>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</si>
  <si>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</si>
  <si>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</si>
  <si>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</si>
  <si>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</si>
  <si>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</si>
  <si>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</si>
  <si>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</si>
  <si>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</si>
  <si>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</si>
  <si>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</si>
  <si>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</si>
  <si>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</si>
  <si>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</si>
  <si>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</si>
  <si>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</si>
  <si>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</si>
  <si>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</si>
  <si>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</si>
  <si>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</si>
  <si>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</si>
  <si>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</si>
  <si>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</si>
  <si>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</si>
  <si>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</si>
  <si>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</si>
  <si>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</si>
  <si>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</si>
  <si>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</si>
  <si>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</si>
  <si>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</si>
  <si>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</si>
  <si>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</si>
  <si>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</si>
  <si>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</si>
  <si>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</si>
  <si>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</si>
  <si>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</si>
  <si>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</si>
  <si>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</si>
  <si>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</si>
  <si>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</si>
  <si>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</si>
  <si>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</si>
  <si>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</si>
  <si>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</si>
  <si>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</si>
  <si>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</si>
  <si>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</si>
  <si>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</si>
  <si>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</si>
  <si>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</si>
  <si>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</si>
  <si>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</si>
  <si>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</si>
  <si>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</si>
  <si>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</si>
  <si>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</si>
  <si>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</si>
  <si>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</si>
  <si>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</si>
  <si>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</si>
  <si>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</si>
  <si>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</si>
  <si>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</si>
  <si>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</si>
  <si>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</si>
  <si>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</si>
  <si>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</si>
  <si>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</si>
  <si>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</si>
  <si>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</si>
  <si>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</si>
  <si>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</si>
  <si>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</si>
  <si>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</si>
  <si>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</si>
  <si>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</si>
  <si>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</si>
  <si>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</si>
  <si>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</si>
  <si>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</si>
  <si>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</si>
  <si>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</si>
  <si>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</si>
  <si>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</si>
  <si>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</si>
  <si>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</si>
  <si>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</si>
  <si>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</si>
  <si>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</si>
  <si>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</si>
  <si>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</si>
  <si>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</si>
  <si>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</si>
  <si>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</si>
  <si>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</si>
  <si>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</si>
  <si>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</si>
  <si>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</si>
  <si>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</si>
  <si>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</si>
  <si>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</si>
  <si>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</si>
  <si>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</si>
  <si>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</si>
  <si>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</si>
  <si>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</si>
  <si>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</si>
  <si>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</si>
  <si>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</si>
  <si>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</si>
  <si>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</si>
  <si>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</si>
  <si>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</si>
  <si>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</si>
  <si>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</si>
  <si>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</si>
  <si>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</si>
  <si>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</si>
  <si>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</si>
  <si>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</si>
  <si>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</si>
  <si>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</si>
  <si>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</si>
  <si>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</si>
  <si>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</si>
  <si>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</si>
  <si>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</si>
  <si>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</si>
  <si>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</si>
  <si>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</si>
  <si>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</si>
  <si>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</si>
  <si>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</si>
  <si>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</si>
  <si>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</si>
  <si>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</si>
  <si>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</si>
  <si>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</si>
  <si>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</si>
  <si>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</si>
  <si>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</si>
  <si>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</si>
  <si>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</si>
  <si>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</si>
  <si>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</si>
  <si>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</si>
  <si>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</si>
  <si>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</si>
  <si>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</si>
  <si>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</si>
  <si>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</si>
  <si>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</si>
  <si>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</si>
  <si>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</si>
  <si>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</si>
  <si>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</si>
  <si>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</si>
  <si>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</si>
  <si>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</si>
  <si>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</si>
  <si>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</si>
  <si>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</si>
  <si>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</si>
  <si>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</si>
  <si>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</si>
  <si>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</si>
  <si>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</si>
  <si>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</si>
  <si>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</si>
  <si>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</si>
  <si>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</si>
  <si>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</si>
  <si>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</si>
  <si>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</si>
  <si>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</si>
  <si>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</si>
  <si>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</si>
  <si>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</si>
  <si>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</si>
  <si>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</si>
  <si>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</si>
  <si>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</si>
  <si>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</si>
  <si>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</si>
  <si>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</si>
  <si>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</si>
  <si>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</si>
  <si>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</si>
  <si>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</si>
  <si>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</si>
  <si>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</si>
  <si>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</si>
  <si>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</si>
  <si>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</si>
  <si>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</si>
  <si>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</si>
  <si>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</si>
  <si>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</si>
  <si>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</si>
  <si>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</si>
  <si>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</si>
  <si>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</si>
  <si>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</si>
  <si>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</si>
  <si>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</si>
  <si>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</si>
  <si>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</si>
  <si>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</si>
  <si>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</si>
  <si>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</si>
  <si>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</si>
  <si>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</si>
  <si>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</si>
  <si>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</si>
  <si>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</si>
  <si>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</si>
  <si>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</si>
  <si>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</si>
  <si>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</si>
  <si>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</si>
  <si>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</si>
  <si>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</si>
  <si>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</si>
  <si>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</si>
  <si>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</si>
  <si>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</si>
  <si>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</si>
  <si>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</si>
  <si>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</si>
  <si>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</si>
  <si>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</si>
  <si>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</si>
  <si>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</si>
  <si>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</si>
  <si>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</si>
  <si>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</si>
  <si>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</si>
  <si>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</si>
  <si>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</si>
  <si>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</si>
  <si>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</si>
  <si>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</si>
  <si>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</si>
  <si>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</si>
  <si>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</si>
  <si>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</si>
  <si>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</si>
  <si>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</si>
  <si>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</si>
  <si>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</si>
  <si>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</si>
  <si>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</si>
  <si>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</si>
  <si>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</si>
  <si>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</si>
  <si>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</si>
  <si>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</si>
  <si>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</si>
  <si>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</si>
  <si>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</si>
  <si>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</si>
  <si>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</si>
  <si>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</si>
  <si>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</si>
  <si>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</si>
  <si>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</si>
  <si>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</si>
  <si>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</si>
  <si>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</si>
  <si>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</si>
  <si>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</si>
  <si>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</si>
  <si>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</si>
  <si>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</si>
  <si>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</si>
  <si>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</si>
  <si>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</si>
  <si>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</si>
  <si>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</si>
  <si>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</si>
  <si>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</si>
  <si>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</si>
  <si>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</si>
  <si>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</si>
  <si>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</si>
  <si>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</si>
  <si>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</si>
  <si>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</si>
  <si>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</si>
  <si>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</si>
  <si>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</si>
  <si>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</si>
  <si>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</si>
  <si>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</si>
  <si>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</si>
  <si>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</si>
  <si>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</si>
  <si>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</si>
  <si>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</si>
  <si>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</si>
  <si>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</si>
  <si>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</si>
  <si>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</si>
  <si>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</si>
  <si>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</si>
  <si>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</si>
  <si>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</si>
  <si>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</si>
  <si>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</si>
  <si>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</si>
  <si>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</si>
  <si>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</si>
  <si>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</si>
  <si>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</si>
  <si>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</si>
  <si>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</si>
  <si>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</si>
  <si>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</si>
  <si>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</si>
  <si>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</si>
  <si>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</si>
  <si>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</si>
  <si>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</si>
  <si>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</si>
  <si>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</si>
  <si>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</si>
  <si>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</si>
  <si>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</si>
  <si>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</si>
  <si>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</si>
  <si>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</si>
  <si>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</si>
  <si>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</si>
  <si>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</si>
  <si>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</si>
  <si>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</si>
  <si>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</si>
  <si>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</si>
  <si>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</si>
  <si>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</si>
  <si>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</si>
  <si>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</si>
  <si>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</si>
  <si>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</si>
  <si>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</si>
  <si>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</si>
  <si>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</si>
  <si>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</si>
  <si>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</si>
  <si>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</si>
  <si>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</si>
  <si>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</si>
  <si>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</si>
  <si>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</si>
  <si>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</si>
  <si>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</si>
  <si>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</si>
  <si>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</si>
  <si>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</si>
  <si>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</si>
  <si>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</si>
  <si>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</si>
  <si>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</si>
  <si>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</si>
  <si>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</si>
  <si>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</si>
  <si>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</si>
  <si>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</si>
  <si>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</si>
  <si>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</si>
  <si>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</si>
  <si>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</si>
  <si>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</si>
  <si>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</si>
  <si>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</si>
  <si>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</si>
  <si>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</si>
  <si>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</si>
  <si>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</si>
  <si>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</si>
  <si>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</si>
  <si>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</si>
  <si>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</si>
  <si>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</si>
  <si>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</si>
  <si>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</si>
  <si>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</si>
  <si>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</si>
  <si>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</si>
  <si>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</si>
  <si>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</si>
  <si>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</si>
  <si>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</si>
  <si>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</si>
  <si>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</si>
  <si>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</si>
  <si>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</si>
  <si>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</si>
  <si>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</si>
  <si>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</si>
  <si>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</si>
  <si>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</si>
  <si>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</si>
  <si>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</si>
  <si>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</si>
  <si>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</si>
  <si>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</si>
  <si>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</si>
  <si>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</si>
  <si>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</si>
  <si>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</si>
  <si>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</si>
  <si>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</si>
  <si>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</si>
  <si>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</si>
  <si>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</si>
  <si>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</si>
  <si>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</si>
  <si>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</si>
  <si>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</si>
  <si>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</si>
  <si>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</si>
  <si>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</si>
  <si>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</si>
  <si>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</si>
  <si>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</si>
  <si>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</si>
  <si>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</si>
  <si>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</si>
  <si>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</si>
  <si>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</si>
  <si>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</si>
  <si>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</si>
  <si>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</si>
  <si>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</si>
  <si>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</si>
  <si>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</si>
  <si>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</si>
  <si>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</si>
  <si>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</si>
  <si>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</si>
  <si>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</si>
  <si>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</si>
  <si>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</si>
  <si>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</si>
  <si>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</si>
  <si>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</si>
  <si>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</si>
  <si>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</si>
  <si>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</si>
  <si>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</si>
  <si>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</si>
  <si>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</si>
  <si>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</si>
  <si>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</si>
  <si>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</si>
  <si>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</si>
  <si>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</si>
  <si>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</si>
  <si>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</si>
  <si>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</si>
  <si>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</si>
  <si>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</si>
  <si>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</si>
  <si>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</si>
  <si>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</si>
  <si>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</si>
  <si>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</si>
  <si>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</si>
  <si>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</si>
  <si>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</si>
  <si>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</si>
  <si>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</si>
  <si>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</si>
  <si>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</si>
  <si>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</si>
  <si>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</si>
  <si>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</si>
  <si>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</si>
  <si>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</si>
  <si>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</si>
  <si>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</si>
  <si>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</si>
  <si>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</si>
  <si>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</si>
  <si>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</si>
  <si>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</si>
  <si>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</si>
  <si>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</si>
  <si>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</si>
  <si>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</si>
  <si>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</si>
  <si>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</si>
  <si>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</si>
  <si>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</si>
  <si>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</si>
  <si>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</si>
  <si>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</si>
  <si>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</si>
  <si>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</si>
  <si>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</si>
  <si>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</si>
  <si>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</si>
  <si>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</si>
  <si>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</si>
  <si>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</si>
  <si>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</si>
  <si>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</si>
  <si>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</si>
  <si>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</si>
  <si>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</si>
  <si>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</si>
  <si>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</si>
  <si>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</si>
  <si>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</si>
  <si>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</si>
  <si>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</si>
  <si>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</si>
  <si>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</si>
  <si>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</si>
  <si>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</si>
  <si>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</si>
  <si>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</si>
  <si>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</si>
  <si>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</si>
  <si>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</si>
  <si>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</si>
  <si>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</si>
  <si>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</si>
  <si>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</si>
  <si>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</si>
  <si>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</si>
  <si>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</si>
  <si>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</si>
  <si>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</si>
  <si>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</si>
  <si>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</si>
  <si>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</si>
  <si>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</si>
  <si>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</si>
  <si>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</si>
  <si>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</si>
  <si>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</si>
  <si>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</si>
  <si>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</si>
  <si>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</si>
  <si>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</si>
  <si>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</si>
  <si>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</si>
  <si>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</si>
  <si>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</si>
  <si>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</si>
  <si>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</si>
  <si>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</si>
  <si>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</si>
  <si>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</si>
  <si>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</si>
  <si>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</si>
  <si>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</si>
  <si>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</si>
  <si>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</si>
  <si>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</si>
  <si>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</si>
  <si>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</si>
  <si>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</si>
  <si>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</si>
  <si>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</si>
  <si>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</si>
  <si>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</si>
  <si>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</si>
  <si>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</si>
  <si>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</si>
  <si>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</si>
  <si>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</si>
  <si>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</si>
  <si>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</si>
  <si>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</si>
  <si>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</si>
  <si>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</si>
  <si>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</si>
  <si>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</si>
  <si>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</si>
  <si>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</si>
  <si>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</si>
  <si>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</si>
  <si>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</si>
  <si>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</si>
  <si>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</si>
  <si>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</si>
  <si>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</si>
  <si>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</si>
  <si>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</si>
  <si>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</si>
  <si>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</si>
  <si>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</si>
  <si>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</si>
  <si>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</si>
  <si>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</si>
  <si>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</si>
  <si>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</si>
  <si>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</si>
  <si>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</si>
  <si>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</si>
  <si>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</si>
  <si>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</si>
  <si>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</si>
  <si>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</si>
  <si>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</si>
  <si>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</si>
  <si>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</si>
  <si>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</si>
  <si>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</si>
  <si>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</si>
  <si>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</si>
  <si>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</si>
  <si>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</si>
  <si>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</si>
  <si>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</si>
  <si>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</si>
  <si>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</si>
  <si>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</si>
  <si>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</si>
  <si>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</si>
  <si>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</si>
  <si>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</si>
  <si>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</si>
  <si>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</si>
  <si>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</si>
  <si>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</si>
  <si>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</si>
  <si>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</si>
  <si>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</si>
  <si>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</si>
  <si>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</si>
  <si>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</si>
  <si>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</si>
  <si>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</si>
  <si>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</si>
  <si>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</si>
  <si>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</si>
  <si>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</si>
  <si>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</si>
  <si>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</si>
  <si>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</si>
  <si>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</si>
  <si>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</si>
  <si>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</si>
  <si>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</si>
  <si>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</si>
  <si>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</si>
  <si>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</si>
  <si>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</si>
  <si>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</si>
  <si>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</si>
  <si>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</si>
  <si>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</si>
  <si>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</si>
  <si>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</si>
  <si>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</si>
  <si>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</si>
  <si>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</si>
  <si>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</si>
  <si>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</si>
  <si>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</si>
  <si>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</si>
  <si>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</si>
  <si>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</si>
  <si>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</si>
  <si>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</si>
  <si>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</si>
  <si>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</si>
  <si>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</si>
  <si>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</si>
  <si>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</si>
  <si>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</si>
  <si>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</si>
  <si>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</si>
  <si>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</si>
  <si>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</si>
  <si>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</si>
  <si>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</si>
  <si>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</si>
  <si>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</si>
  <si>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</si>
  <si>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</si>
  <si>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</si>
  <si>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</si>
  <si>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</si>
  <si>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</si>
  <si>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</si>
  <si>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</si>
  <si>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</si>
  <si>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</si>
  <si>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</si>
  <si>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</si>
  <si>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</si>
  <si>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</si>
  <si>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</si>
  <si>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</si>
  <si>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</si>
  <si>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</si>
  <si>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</si>
  <si>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</si>
  <si>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</si>
  <si>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</si>
  <si>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</si>
  <si>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</si>
  <si>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</si>
  <si>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</si>
  <si>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</si>
  <si>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</si>
  <si>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</si>
  <si>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</si>
  <si>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</si>
  <si>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</si>
  <si>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</si>
  <si>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</si>
  <si>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</si>
  <si>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</si>
  <si>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</si>
  <si>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</si>
  <si>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</si>
  <si>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</si>
  <si>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</si>
  <si>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</si>
  <si>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</si>
  <si>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</si>
  <si>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</si>
  <si>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</si>
  <si>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</si>
  <si>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</si>
  <si>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</si>
  <si>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</si>
  <si>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</si>
  <si>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</si>
  <si>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</si>
  <si>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</si>
  <si>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</si>
  <si>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</si>
  <si>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</si>
  <si>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</si>
  <si>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</si>
  <si>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</si>
  <si>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</si>
  <si>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</si>
  <si>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</si>
  <si>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</si>
  <si>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</si>
  <si>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</si>
  <si>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</si>
  <si>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</si>
  <si>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</si>
  <si>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</si>
  <si>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</si>
  <si>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</si>
  <si>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</si>
  <si>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</si>
  <si>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</si>
  <si>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</si>
  <si>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</si>
  <si>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</si>
  <si>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</si>
  <si>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</si>
  <si>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</si>
  <si>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</si>
  <si>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</si>
  <si>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</si>
  <si>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</si>
  <si>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</si>
  <si>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</si>
  <si>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</si>
  <si>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</si>
  <si>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</si>
  <si>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</si>
  <si>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</si>
  <si>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</si>
  <si>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</si>
  <si>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</si>
  <si>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</si>
  <si>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</si>
  <si>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</si>
  <si>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</si>
  <si>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</si>
  <si>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</si>
  <si>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</si>
  <si>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</si>
  <si>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</si>
  <si>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</si>
  <si>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</si>
  <si>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</si>
  <si>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</si>
  <si>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</si>
  <si>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</si>
  <si>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</si>
  <si>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</si>
  <si>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</si>
  <si>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</si>
  <si>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</si>
  <si>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</si>
  <si>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</si>
  <si>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</si>
  <si>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</si>
  <si>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</si>
  <si>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</si>
  <si>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</si>
  <si>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</si>
  <si>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</si>
  <si>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</si>
  <si>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</si>
  <si>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</si>
  <si>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</si>
  <si>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</si>
  <si>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</si>
  <si>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</si>
  <si>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</si>
  <si>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</si>
  <si>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</si>
  <si>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</si>
  <si>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</si>
  <si>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</si>
  <si>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</si>
  <si>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</si>
  <si>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</si>
  <si>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</si>
  <si>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</si>
  <si>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</si>
  <si>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</si>
  <si>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</si>
  <si>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</si>
  <si>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</si>
  <si>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</si>
  <si>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</si>
  <si>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</si>
  <si>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</si>
  <si>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</si>
  <si>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</si>
  <si>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</si>
  <si>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</si>
  <si>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</si>
  <si>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</si>
  <si>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</si>
  <si>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</si>
  <si>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</si>
  <si>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</si>
  <si>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</si>
  <si>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</si>
  <si>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</si>
  <si>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</si>
  <si>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</si>
  <si>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</si>
  <si>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</si>
  <si>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</si>
  <si>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</si>
  <si>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</si>
  <si>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</si>
  <si>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</si>
  <si>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</si>
  <si>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</si>
  <si>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</si>
  <si>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</si>
  <si>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</si>
  <si>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</si>
  <si>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</si>
  <si>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</si>
  <si>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</si>
  <si>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</si>
  <si>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</si>
  <si>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</si>
  <si>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</si>
  <si>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</si>
  <si>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</si>
  <si>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</si>
  <si>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</si>
  <si>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</si>
  <si>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</si>
  <si>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</si>
  <si>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</si>
  <si>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</si>
  <si>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</si>
  <si>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</si>
  <si>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</si>
  <si>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</si>
  <si>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</si>
  <si>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</si>
  <si>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</si>
  <si>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</si>
  <si>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</si>
  <si>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</si>
  <si>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</si>
  <si>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</si>
  <si>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</si>
  <si>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</si>
  <si>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</si>
  <si>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</si>
  <si>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</si>
  <si>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</si>
  <si>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</si>
  <si>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</si>
  <si>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</si>
  <si>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</si>
  <si>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</si>
  <si>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</si>
  <si>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</si>
  <si>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</si>
  <si>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</si>
  <si>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</si>
  <si>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</si>
  <si>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</si>
  <si>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</si>
  <si>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</si>
  <si>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</si>
  <si>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</si>
  <si>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</si>
  <si>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</si>
  <si>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</si>
  <si>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</si>
  <si>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</si>
  <si>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</si>
  <si>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</si>
  <si>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</si>
  <si>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</si>
  <si>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</si>
  <si>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</si>
  <si>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</si>
  <si>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</si>
  <si>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</si>
  <si>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</si>
  <si>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</si>
  <si>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</si>
  <si>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</si>
  <si>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</si>
  <si>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</si>
  <si>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</si>
  <si>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</si>
  <si>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</si>
  <si>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</si>
  <si>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</si>
  <si>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</si>
  <si>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</si>
  <si>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</si>
  <si>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</si>
  <si>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</si>
  <si>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</si>
  <si>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</si>
  <si>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</si>
  <si>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</si>
  <si>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</si>
  <si>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</si>
  <si>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</si>
  <si>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</si>
  <si>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</si>
  <si>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</si>
  <si>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</si>
  <si>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</si>
  <si>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</si>
  <si>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</si>
  <si>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</si>
  <si>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</si>
  <si>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</si>
  <si>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</si>
  <si>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</si>
  <si>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</si>
  <si>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</si>
  <si>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</si>
  <si>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</si>
  <si>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</si>
  <si>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</si>
  <si>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</si>
  <si>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</si>
  <si>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</si>
  <si>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</si>
  <si>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</si>
  <si>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</si>
  <si>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</si>
  <si>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</si>
  <si>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</si>
  <si>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</si>
  <si>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</si>
  <si>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</si>
  <si>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</si>
  <si>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</si>
  <si>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</si>
  <si>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</si>
  <si>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</si>
  <si>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</si>
  <si>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</si>
  <si>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</si>
  <si>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</si>
  <si>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</si>
  <si>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</si>
  <si>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</si>
  <si>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</si>
  <si>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</si>
  <si>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</si>
  <si>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</si>
  <si>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</si>
  <si>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</si>
  <si>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</si>
  <si>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</si>
  <si>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</si>
  <si>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</si>
  <si>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</si>
  <si>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</si>
  <si>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</si>
  <si>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</si>
  <si>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</si>
  <si>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</si>
  <si>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</si>
  <si>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</si>
  <si>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</si>
  <si>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</si>
  <si>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</si>
  <si>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</si>
  <si>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</si>
  <si>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</si>
  <si>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</si>
  <si>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</si>
  <si>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</si>
  <si>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</si>
  <si>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</si>
  <si>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</si>
  <si>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</si>
  <si>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</si>
  <si>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</si>
  <si>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</si>
  <si>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</si>
  <si>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</si>
  <si>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</si>
  <si>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</si>
  <si>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</si>
  <si>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</si>
  <si>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</si>
  <si>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</si>
  <si>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</si>
  <si>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</si>
  <si>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</si>
  <si>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</si>
  <si>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</si>
  <si>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</si>
  <si>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</si>
  <si>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</si>
  <si>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</si>
  <si>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</si>
  <si>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</si>
  <si>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</si>
  <si>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</si>
  <si>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</si>
  <si>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</si>
  <si>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</si>
  <si>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</si>
  <si>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</si>
  <si>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</si>
  <si>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</si>
  <si>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</si>
  <si>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</si>
  <si>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</si>
  <si>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</si>
  <si>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</si>
  <si>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</si>
  <si>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</si>
  <si>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</si>
  <si>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</si>
  <si>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</si>
  <si>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</si>
  <si>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</si>
  <si>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</si>
  <si>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</si>
  <si>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</si>
  <si>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</si>
  <si>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</si>
  <si>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</si>
  <si>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</si>
  <si>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</si>
  <si>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</si>
  <si>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</si>
  <si>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</si>
  <si>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</si>
  <si>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</si>
  <si>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</si>
  <si>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</si>
  <si>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</si>
  <si>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</si>
  <si>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</si>
  <si>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</si>
  <si>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</si>
  <si>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</si>
  <si>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</si>
  <si>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</si>
  <si>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</si>
  <si>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</si>
  <si>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</si>
  <si>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</si>
  <si>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</si>
  <si>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</si>
  <si>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</si>
  <si>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</si>
  <si>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</si>
  <si>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</si>
  <si>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</si>
  <si>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</si>
  <si>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</si>
  <si>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</si>
  <si>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</si>
  <si>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</si>
  <si>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</si>
  <si>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</si>
  <si>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</si>
  <si>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</si>
  <si>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</si>
  <si>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</si>
  <si>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</si>
  <si>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</si>
  <si>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</si>
  <si>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</si>
  <si>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</si>
  <si>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</si>
  <si>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</si>
  <si>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</si>
  <si>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</si>
  <si>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</si>
  <si>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</si>
  <si>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</si>
  <si>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</si>
  <si>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</si>
  <si>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</si>
  <si>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</si>
  <si>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</si>
  <si>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</si>
  <si>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</si>
  <si>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</si>
  <si>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</si>
  <si>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</si>
  <si>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</si>
  <si>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</si>
  <si>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</si>
  <si>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</si>
  <si>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</si>
  <si>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</si>
  <si>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</si>
  <si>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</si>
  <si>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</si>
  <si>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</si>
  <si>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</si>
  <si>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</si>
  <si>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</si>
  <si>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</si>
  <si>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</si>
  <si>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</si>
  <si>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</si>
  <si>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</si>
  <si>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</si>
  <si>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</si>
  <si>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</si>
  <si>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</si>
  <si>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</si>
  <si>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</si>
  <si>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</si>
  <si>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</si>
  <si>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</si>
  <si>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</si>
  <si>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</si>
  <si>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</si>
  <si>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</si>
  <si>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</si>
  <si>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</si>
  <si>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</si>
  <si>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</si>
  <si>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</si>
  <si>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</si>
  <si>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</si>
  <si>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</si>
  <si>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</si>
  <si>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</si>
  <si>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</si>
  <si>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</si>
  <si>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</si>
  <si>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</si>
  <si>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</si>
  <si>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</si>
  <si>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</si>
  <si>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</si>
  <si>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</si>
  <si>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</si>
  <si>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</si>
  <si>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</si>
  <si>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</si>
  <si>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</si>
  <si>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</si>
  <si>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</si>
  <si>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</si>
  <si>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</si>
  <si>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</si>
  <si>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</si>
  <si>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</si>
  <si>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</si>
  <si>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</si>
  <si>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</si>
  <si>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</si>
  <si>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</si>
  <si>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</si>
  <si>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</si>
  <si>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</si>
  <si>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</si>
  <si>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</si>
  <si>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</si>
  <si>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</si>
  <si>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</si>
  <si>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</si>
  <si>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</si>
  <si>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</si>
  <si>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</si>
  <si>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</si>
  <si>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</si>
  <si>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</si>
  <si>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</si>
  <si>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</si>
  <si>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</si>
  <si>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</si>
  <si>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</si>
  <si>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</si>
  <si>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</si>
  <si>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</si>
  <si>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</si>
  <si>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</si>
  <si>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</si>
  <si>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</si>
  <si>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</si>
  <si>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</si>
  <si>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</si>
  <si>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</si>
  <si>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</si>
  <si>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</si>
  <si>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</si>
  <si>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</si>
  <si>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</si>
  <si>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</si>
  <si>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</si>
  <si>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</si>
  <si>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</si>
  <si>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</si>
  <si>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</si>
  <si>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</si>
  <si>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</si>
  <si>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</si>
  <si>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</si>
  <si>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</si>
  <si>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</si>
  <si>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</si>
  <si>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</si>
  <si>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</si>
  <si>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</si>
  <si>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</si>
  <si>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</si>
  <si>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</si>
  <si>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</si>
  <si>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</si>
  <si>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</si>
  <si>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</si>
  <si>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</si>
  <si>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</si>
  <si>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</si>
  <si>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</si>
  <si>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</si>
  <si>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</si>
  <si>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</si>
  <si>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</si>
  <si>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</si>
  <si>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</si>
  <si>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</si>
  <si>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</si>
  <si>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</si>
  <si>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</si>
  <si>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</si>
  <si>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</si>
  <si>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</si>
  <si>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</si>
  <si>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</si>
  <si>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</si>
  <si>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</si>
  <si>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</si>
  <si>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</si>
  <si>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</si>
  <si>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</si>
  <si>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</si>
  <si>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</si>
  <si>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</si>
  <si>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</si>
  <si>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</si>
  <si>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</si>
  <si>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</si>
  <si>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</si>
  <si>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</si>
  <si>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</si>
  <si>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</si>
  <si>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</si>
  <si>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</si>
  <si>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</si>
  <si>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</si>
  <si>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</si>
  <si>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</si>
  <si>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</si>
  <si>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</si>
  <si>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</si>
  <si>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</si>
  <si>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</si>
  <si>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</si>
  <si>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</si>
  <si>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</si>
  <si>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</si>
  <si>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</si>
  <si>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</si>
  <si>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</si>
  <si>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</si>
  <si>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</si>
  <si>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</si>
  <si>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</si>
  <si>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</si>
  <si>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</si>
  <si>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</si>
  <si>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</si>
  <si>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</si>
  <si>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</si>
  <si>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</si>
  <si>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</si>
  <si>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</si>
  <si>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</si>
  <si>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</si>
  <si>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</si>
  <si>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</si>
  <si>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</si>
  <si>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</si>
  <si>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</si>
  <si>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</si>
  <si>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</si>
  <si>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</si>
  <si>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</si>
  <si>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</si>
  <si>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</si>
  <si>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</si>
  <si>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</si>
  <si>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</si>
  <si>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</si>
  <si>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</si>
  <si>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</si>
  <si>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</si>
  <si>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</si>
  <si>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</si>
  <si>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</si>
  <si>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</si>
  <si>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</si>
  <si>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</si>
  <si>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</si>
  <si>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</si>
  <si>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</si>
  <si>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</si>
  <si>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</si>
  <si>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</si>
  <si>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</si>
  <si>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</si>
  <si>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</si>
  <si>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</si>
  <si>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</si>
  <si>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</si>
  <si>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</si>
  <si>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</si>
  <si>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</si>
  <si>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</si>
  <si>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</si>
  <si>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</si>
  <si>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</si>
  <si>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</si>
  <si>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</si>
  <si>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</si>
  <si>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</si>
  <si>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</si>
  <si>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</si>
  <si>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</si>
  <si>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</si>
  <si>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</si>
  <si>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</si>
  <si>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</si>
  <si>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</si>
  <si>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</si>
  <si>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</si>
  <si>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</si>
  <si>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</si>
  <si>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</si>
  <si>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</si>
  <si>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</si>
  <si>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</si>
  <si>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</si>
  <si>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</si>
  <si>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</si>
  <si>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</si>
  <si>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</si>
  <si>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</si>
  <si>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</si>
  <si>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</si>
  <si>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</si>
  <si>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</si>
  <si>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</si>
  <si>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</si>
  <si>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</si>
  <si>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</si>
  <si>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</si>
  <si>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</si>
  <si>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</si>
  <si>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</si>
  <si>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</si>
  <si>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</si>
  <si>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</si>
  <si>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</si>
  <si>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</si>
  <si>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</si>
  <si>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</si>
  <si>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</si>
  <si>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</si>
  <si>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</si>
  <si>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</si>
  <si>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</si>
  <si>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</si>
  <si>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</si>
  <si>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</si>
  <si>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</si>
  <si>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</si>
  <si>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</si>
  <si>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</si>
  <si>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</si>
  <si>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</si>
  <si>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</si>
  <si>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</si>
  <si>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</si>
  <si>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</si>
  <si>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</si>
  <si>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</si>
  <si>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</si>
  <si>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</si>
  <si>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</si>
  <si>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</si>
  <si>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</si>
  <si>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</si>
  <si>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</si>
  <si>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</si>
  <si>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</si>
  <si>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</si>
  <si>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</si>
  <si>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</si>
  <si>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</si>
  <si>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</si>
  <si>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</si>
  <si>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</si>
  <si>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</si>
  <si>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</si>
  <si>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</si>
  <si>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</si>
  <si>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</si>
  <si>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</si>
  <si>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</si>
  <si>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</si>
  <si>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</si>
  <si>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</si>
  <si>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</si>
  <si>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</si>
  <si>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</si>
  <si>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</si>
  <si>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</si>
  <si>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</si>
  <si>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</si>
  <si>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</si>
  <si>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</si>
  <si>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</si>
  <si>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</si>
  <si>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</si>
  <si>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</si>
  <si>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</si>
  <si>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</si>
  <si>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</si>
  <si>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</si>
  <si>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</si>
  <si>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</si>
  <si>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</si>
  <si>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</si>
  <si>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</si>
  <si>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</si>
  <si>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</si>
  <si>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</si>
  <si>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</si>
  <si>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</si>
  <si>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</si>
  <si>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</si>
  <si>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</si>
  <si>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</si>
  <si>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</si>
  <si>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</si>
  <si>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</si>
  <si>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</si>
  <si>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</si>
  <si>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</si>
  <si>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</si>
  <si>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</si>
  <si>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</si>
  <si>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</si>
  <si>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</si>
  <si>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</si>
  <si>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</si>
  <si>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</si>
  <si>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</si>
  <si>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</si>
  <si>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</si>
  <si>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</si>
  <si>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</si>
  <si>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</si>
  <si>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</si>
  <si>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</si>
  <si>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</si>
  <si>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</si>
  <si>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</si>
  <si>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</si>
  <si>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</si>
  <si>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</si>
  <si>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</si>
  <si>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</si>
  <si>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</si>
  <si>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</si>
  <si>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</si>
  <si>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</si>
  <si>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</si>
  <si>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</si>
  <si>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</si>
  <si>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</si>
  <si>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</si>
  <si>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</si>
  <si>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</si>
  <si>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</si>
  <si>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</si>
  <si>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</si>
  <si>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</si>
  <si>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</si>
  <si>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</si>
  <si>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</si>
  <si>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</si>
  <si>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</si>
  <si>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</si>
  <si>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</si>
  <si>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</si>
  <si>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</si>
  <si>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</si>
  <si>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</si>
  <si>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</si>
  <si>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</si>
  <si>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</si>
  <si>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</si>
  <si>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</si>
  <si>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</si>
  <si>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</si>
  <si>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</si>
  <si>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</si>
  <si>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</si>
  <si>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</si>
  <si>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</si>
  <si>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</si>
  <si>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</si>
  <si>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</si>
  <si>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</si>
  <si>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</si>
  <si>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</si>
  <si>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</si>
  <si>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</si>
  <si>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</si>
  <si>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</si>
  <si>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</si>
  <si>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</si>
  <si>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</si>
  <si>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</si>
  <si>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</si>
  <si>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</si>
  <si>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</si>
  <si>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</si>
  <si>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</si>
  <si>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</si>
  <si>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</si>
  <si>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</si>
  <si>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</si>
  <si>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</si>
  <si>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</si>
  <si>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</si>
  <si>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</si>
  <si>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</si>
  <si>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</si>
  <si>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</si>
  <si>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</si>
  <si>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</si>
  <si>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</si>
  <si>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</si>
  <si>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</si>
  <si>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</si>
  <si>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</si>
  <si>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</si>
  <si>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</si>
  <si>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</si>
  <si>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</si>
  <si>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</si>
  <si>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</si>
  <si>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</si>
  <si>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</si>
  <si>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</si>
  <si>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</si>
  <si>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</si>
  <si>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</si>
  <si>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</si>
  <si>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</si>
  <si>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</si>
  <si>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</si>
  <si>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</si>
  <si>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</si>
  <si>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</si>
  <si>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</si>
  <si>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</si>
  <si>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</si>
  <si>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</si>
  <si>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</si>
  <si>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</si>
  <si>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</si>
  <si>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</si>
  <si>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</si>
  <si>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</si>
  <si>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</si>
  <si>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</si>
  <si>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</si>
  <si>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</si>
  <si>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</si>
  <si>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</si>
  <si>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</si>
  <si>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</si>
  <si>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</si>
  <si>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</si>
  <si>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</si>
  <si>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</si>
  <si>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</si>
  <si>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</si>
  <si>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</si>
  <si>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</si>
  <si>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</si>
  <si>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</si>
  <si>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</si>
  <si>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</si>
  <si>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</si>
  <si>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</si>
  <si>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</si>
  <si>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</si>
  <si>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</si>
  <si>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</si>
  <si>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</si>
  <si>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</si>
  <si>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</si>
  <si>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</si>
  <si>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</si>
  <si>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</si>
  <si>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</si>
  <si>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</si>
  <si>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</si>
  <si>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</si>
  <si>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</si>
  <si>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</si>
  <si>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</si>
  <si>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</si>
  <si>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</si>
  <si>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</si>
  <si>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</si>
  <si>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</si>
  <si>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</si>
  <si>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</si>
  <si>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</si>
  <si>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</si>
  <si>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</si>
  <si>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</si>
  <si>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</si>
  <si>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</si>
  <si>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</si>
  <si>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</si>
  <si>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</si>
  <si>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</si>
  <si>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</si>
  <si>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</si>
  <si>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</si>
  <si>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</si>
  <si>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</si>
  <si>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</si>
  <si>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</si>
  <si>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</si>
  <si>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</si>
  <si>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</si>
  <si>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</si>
  <si>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</si>
  <si>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</si>
  <si>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</si>
  <si>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</si>
  <si>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</si>
  <si>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</si>
  <si>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</si>
  <si>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</si>
  <si>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</si>
  <si>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</si>
  <si>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</si>
  <si>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</si>
  <si>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</si>
  <si>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</si>
  <si>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</si>
  <si>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</si>
  <si>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</si>
  <si>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</si>
  <si>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</si>
  <si>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</si>
  <si>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</si>
  <si>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</si>
  <si>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</si>
  <si>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</si>
  <si>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</si>
  <si>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</si>
  <si>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</si>
  <si>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</si>
  <si>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</si>
  <si>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</si>
  <si>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</si>
  <si>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</si>
  <si>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</si>
  <si>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</si>
  <si>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</si>
  <si>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</si>
  <si>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</si>
  <si>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</si>
  <si>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</si>
  <si>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</si>
  <si>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</si>
  <si>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</si>
  <si>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</si>
  <si>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</si>
  <si>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</si>
  <si>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</si>
  <si>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</si>
  <si>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</si>
  <si>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</si>
  <si>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</si>
  <si>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</si>
  <si>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</si>
  <si>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</si>
  <si>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</si>
  <si>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</si>
  <si>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</si>
  <si>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</si>
  <si>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</si>
  <si>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</si>
  <si>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</si>
  <si>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</si>
  <si>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</si>
  <si>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</si>
  <si>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</si>
  <si>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</si>
  <si>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</si>
  <si>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</si>
  <si>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</si>
  <si>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</si>
  <si>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</si>
  <si>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</si>
  <si>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</si>
  <si>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</si>
  <si>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</si>
  <si>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</si>
  <si>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</si>
  <si>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</si>
  <si>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</si>
  <si>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</si>
  <si>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</si>
  <si>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</si>
  <si>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</si>
  <si>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</si>
  <si>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</si>
  <si>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</si>
  <si>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</si>
  <si>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</si>
  <si>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</si>
  <si>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</si>
  <si>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</si>
  <si>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</si>
  <si>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</si>
  <si>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</si>
  <si>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</si>
  <si>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</si>
  <si>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</si>
  <si>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</si>
  <si>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</si>
  <si>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</si>
  <si>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</si>
  <si>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</si>
  <si>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</si>
  <si>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</si>
  <si>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</si>
  <si>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</si>
  <si>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</si>
  <si>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</si>
  <si>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</si>
  <si>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</si>
  <si>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</si>
  <si>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</si>
  <si>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</si>
  <si>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</si>
  <si>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</si>
  <si>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</si>
  <si>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</si>
  <si>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</si>
  <si>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</si>
  <si>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</si>
  <si>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</si>
  <si>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</si>
  <si>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</si>
  <si>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</si>
  <si>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</si>
  <si>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</si>
  <si>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</si>
  <si>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</si>
  <si>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</si>
  <si>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</si>
  <si>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</si>
  <si>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</si>
  <si>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</si>
  <si>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</si>
  <si>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</si>
  <si>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</si>
  <si>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</si>
  <si>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</si>
  <si>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</si>
  <si>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</si>
  <si>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</si>
  <si>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</si>
  <si>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</si>
  <si>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</si>
  <si>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</si>
  <si>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</si>
  <si>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</si>
  <si>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</si>
  <si>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</si>
  <si>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</si>
  <si>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</si>
  <si>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</si>
  <si>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</si>
  <si>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</si>
  <si>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</si>
  <si>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</si>
  <si>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</si>
  <si>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</si>
  <si>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</si>
  <si>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</si>
  <si>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</si>
  <si>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</si>
  <si>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</si>
  <si>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</si>
  <si>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</si>
  <si>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</si>
  <si>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</si>
  <si>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</si>
  <si>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</si>
  <si>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</si>
  <si>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</si>
  <si>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</si>
  <si>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</si>
  <si>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</si>
  <si>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</si>
  <si>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</si>
  <si>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</si>
  <si>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</si>
  <si>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</si>
  <si>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</si>
  <si>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</si>
  <si>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</si>
  <si>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</si>
  <si>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</si>
  <si>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</si>
  <si>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</si>
  <si>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</si>
  <si>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</si>
  <si>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</si>
  <si>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</si>
  <si>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</si>
  <si>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</si>
  <si>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</si>
  <si>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</si>
  <si>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</si>
  <si>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</si>
  <si>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</si>
  <si>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</si>
  <si>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</si>
  <si>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</si>
  <si>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</si>
  <si>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</si>
  <si>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</si>
  <si>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</si>
  <si>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</si>
  <si>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</si>
  <si>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</si>
  <si>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</si>
  <si>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</si>
  <si>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</si>
  <si>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</si>
  <si>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</si>
  <si>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</si>
  <si>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</si>
  <si>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</si>
  <si>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</si>
  <si>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</si>
  <si>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</si>
  <si>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</si>
  <si>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</si>
  <si>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</si>
  <si>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</si>
  <si>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</si>
  <si>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</si>
  <si>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</si>
  <si>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</si>
  <si>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</si>
  <si>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</si>
  <si>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</si>
  <si>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</si>
  <si>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</si>
  <si>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</si>
  <si>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</si>
  <si>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</si>
  <si>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</si>
  <si>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</si>
  <si>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</si>
  <si>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</si>
  <si>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</si>
  <si>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</si>
  <si>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</si>
  <si>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</si>
  <si>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</si>
  <si>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</si>
  <si>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</si>
  <si>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</si>
  <si>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</si>
  <si>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</si>
  <si>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</si>
  <si>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</si>
  <si>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</si>
  <si>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</si>
  <si>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</si>
  <si>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</si>
  <si>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</si>
  <si>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</si>
  <si>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</si>
  <si>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</si>
  <si>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</si>
  <si>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</si>
  <si>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</si>
  <si>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</si>
  <si>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</si>
  <si>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</si>
  <si>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</si>
  <si>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</si>
  <si>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</si>
  <si>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</si>
  <si>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</si>
  <si>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</si>
  <si>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</si>
  <si>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</si>
  <si>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</si>
  <si>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</si>
  <si>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</si>
  <si>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</si>
  <si>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</si>
  <si>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</si>
  <si>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</si>
  <si>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</si>
  <si>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</si>
  <si>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</si>
  <si>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</si>
  <si>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</si>
  <si>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</si>
  <si>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</si>
  <si>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</si>
  <si>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</si>
  <si>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</si>
  <si>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</si>
  <si>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</si>
  <si>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</si>
  <si>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</si>
  <si>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</si>
  <si>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</si>
  <si>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</si>
  <si>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</si>
  <si>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</si>
  <si>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</si>
  <si>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</si>
  <si>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</si>
  <si>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</si>
  <si>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</si>
  <si>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</si>
  <si>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</si>
  <si>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</si>
  <si>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</si>
  <si>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</si>
  <si>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</si>
  <si>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</si>
  <si>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</si>
  <si>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</si>
  <si>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</si>
  <si>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</si>
  <si>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</si>
  <si>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</si>
  <si>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</si>
  <si>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</si>
  <si>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</si>
  <si>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</si>
  <si>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</si>
  <si>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</si>
  <si>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</si>
  <si>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</si>
  <si>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</si>
  <si>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</si>
  <si>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</si>
  <si>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</si>
  <si>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</si>
  <si>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</si>
  <si>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</si>
  <si>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</si>
  <si>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</si>
  <si>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</si>
  <si>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</si>
  <si>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</si>
  <si>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</si>
  <si>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</si>
  <si>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</si>
  <si>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</si>
  <si>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</si>
  <si>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</si>
  <si>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</si>
  <si>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</si>
  <si>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</si>
  <si>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</si>
  <si>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</si>
  <si>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</si>
  <si>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</si>
  <si>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</si>
  <si>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</si>
  <si>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</si>
  <si>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</si>
  <si>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</si>
  <si>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</si>
  <si>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</si>
  <si>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</si>
  <si>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</si>
  <si>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</si>
  <si>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</si>
  <si>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</si>
  <si>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</si>
  <si>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</si>
  <si>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</si>
  <si>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</si>
  <si>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</si>
  <si>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</si>
  <si>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</si>
  <si>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</si>
  <si>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</si>
  <si>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</si>
  <si>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</si>
  <si>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</si>
  <si>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</si>
  <si>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</si>
  <si>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</si>
  <si>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</si>
  <si>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</si>
  <si>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</si>
  <si>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</si>
  <si>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</si>
  <si>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</si>
  <si>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</si>
  <si>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</si>
  <si>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</si>
  <si>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</si>
  <si>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</si>
  <si>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</si>
  <si>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</si>
  <si>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</si>
  <si>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</si>
  <si>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</si>
  <si>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</si>
  <si>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</si>
  <si>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</si>
  <si>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</si>
  <si>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</si>
  <si>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</si>
  <si>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</si>
  <si>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</si>
  <si>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</si>
  <si>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</si>
  <si>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</si>
  <si>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</si>
  <si>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</si>
  <si>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</si>
  <si>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</si>
  <si>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</si>
  <si>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</si>
  <si>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</si>
  <si>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</si>
  <si>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</si>
  <si>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</si>
  <si>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</si>
  <si>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</si>
  <si>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</si>
  <si>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</si>
  <si>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</si>
  <si>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</si>
  <si>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</si>
  <si>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</si>
  <si>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</si>
  <si>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</si>
  <si>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</si>
  <si>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</si>
  <si>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</si>
  <si>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</si>
  <si>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</si>
  <si>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</si>
  <si>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</si>
  <si>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</si>
  <si>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</si>
  <si>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</si>
  <si>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</si>
  <si>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</si>
  <si>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</si>
  <si>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</si>
  <si>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</si>
  <si>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</si>
  <si>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</si>
  <si>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</si>
  <si>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</si>
  <si>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</si>
  <si>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</si>
  <si>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</si>
  <si>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</si>
  <si>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</si>
  <si>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</si>
  <si>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</si>
  <si>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</si>
  <si>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</si>
  <si>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</si>
  <si>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</si>
  <si>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</si>
  <si>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</si>
  <si>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</si>
  <si>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</si>
  <si>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</si>
  <si>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</si>
  <si>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</si>
  <si>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</si>
  <si>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</si>
  <si>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</si>
  <si>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</si>
  <si>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</si>
  <si>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</si>
  <si>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</si>
  <si>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</si>
  <si>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</si>
  <si>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</si>
  <si>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</si>
  <si>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</si>
  <si>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</si>
  <si>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</si>
  <si>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</si>
  <si>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</si>
  <si>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</si>
  <si>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</si>
  <si>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</si>
  <si>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</si>
  <si>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</si>
  <si>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</si>
  <si>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</si>
  <si>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</si>
  <si>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</si>
  <si>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</si>
  <si>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</si>
  <si>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</si>
  <si>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</si>
  <si>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</si>
  <si>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</si>
  <si>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</si>
  <si>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</si>
  <si>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</si>
  <si>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</si>
  <si>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</si>
  <si>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</si>
  <si>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</si>
  <si>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</si>
  <si>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</si>
  <si>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</si>
  <si>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</si>
  <si>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</si>
  <si>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</si>
  <si>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</si>
  <si>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</si>
  <si>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</si>
  <si>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</si>
  <si>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</si>
  <si>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</si>
  <si>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</si>
  <si>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</si>
  <si>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</si>
  <si>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</si>
  <si>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</si>
  <si>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</si>
  <si>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</si>
  <si>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</si>
  <si>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</si>
  <si>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</si>
  <si>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</si>
  <si>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</si>
  <si>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</si>
  <si>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</si>
  <si>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</si>
  <si>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</si>
  <si>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</si>
  <si>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</si>
  <si>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</si>
  <si>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</si>
  <si>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</si>
  <si>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</si>
  <si>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</si>
  <si>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</si>
  <si>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</si>
  <si>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</si>
  <si>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</si>
  <si>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</si>
  <si>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</si>
  <si>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</si>
  <si>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</si>
  <si>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</si>
  <si>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</si>
  <si>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</si>
  <si>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</si>
  <si>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</si>
  <si>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</si>
  <si>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</si>
  <si>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</si>
  <si>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</si>
  <si>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</si>
  <si>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</si>
  <si>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</si>
  <si>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</si>
  <si>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</si>
  <si>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</si>
  <si>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</si>
  <si>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</si>
  <si>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</si>
  <si>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</si>
  <si>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</si>
  <si>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</si>
  <si>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</si>
  <si>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</si>
  <si>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</si>
  <si>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</si>
  <si>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</si>
  <si>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</si>
  <si>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</si>
  <si>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</si>
  <si>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</si>
  <si>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</si>
  <si>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</si>
  <si>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</si>
  <si>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</si>
  <si>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</si>
  <si>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</si>
  <si>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</si>
  <si>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</si>
  <si>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</si>
  <si>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</si>
  <si>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</si>
  <si>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</si>
  <si>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</si>
  <si>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</si>
  <si>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</si>
  <si>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</si>
  <si>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</si>
  <si>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</si>
  <si>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</si>
  <si>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</si>
  <si>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</si>
  <si>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</si>
  <si>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</si>
  <si>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</si>
  <si>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</si>
  <si>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</si>
  <si>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</si>
  <si>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</si>
  <si>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</si>
  <si>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</si>
  <si>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</si>
  <si>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</si>
  <si>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</si>
  <si>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</si>
  <si>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</si>
  <si>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</si>
  <si>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</si>
  <si>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</si>
  <si>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</si>
  <si>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</si>
  <si>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</si>
  <si>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</si>
  <si>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</si>
  <si>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</si>
  <si>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</si>
  <si>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</si>
  <si>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</si>
  <si>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</si>
  <si>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</si>
  <si>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</si>
  <si>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</si>
  <si>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</si>
  <si>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</si>
  <si>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</si>
  <si>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</si>
  <si>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</si>
  <si>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</si>
  <si>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</si>
  <si>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</si>
  <si>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</si>
  <si>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</si>
  <si>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</si>
  <si>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</si>
  <si>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</si>
  <si>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</si>
  <si>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</si>
  <si>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</si>
  <si>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</si>
  <si>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</si>
  <si>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</si>
  <si>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</si>
  <si>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</si>
  <si>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</si>
  <si>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</si>
  <si>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</si>
  <si>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</si>
  <si>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</si>
  <si>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</si>
  <si>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</si>
  <si>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</si>
  <si>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</si>
  <si>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</si>
  <si>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</si>
  <si>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</si>
  <si>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</si>
  <si>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</si>
  <si>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</si>
  <si>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</si>
  <si>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</si>
  <si>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</si>
  <si>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</si>
  <si>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</si>
  <si>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</si>
  <si>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</si>
  <si>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</si>
  <si>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</si>
  <si>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</si>
  <si>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</si>
  <si>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</si>
  <si>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</si>
  <si>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</si>
  <si>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</si>
  <si>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</si>
  <si>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</si>
  <si>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</si>
  <si>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</si>
  <si>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</si>
  <si>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</si>
  <si>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</si>
  <si>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</si>
  <si>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</si>
  <si>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</si>
  <si>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</si>
  <si>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</si>
  <si>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</si>
  <si>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</si>
  <si>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</si>
  <si>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</si>
  <si>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</si>
  <si>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</si>
  <si>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</si>
  <si>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</si>
  <si>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</si>
  <si>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</si>
  <si>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</si>
  <si>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</si>
  <si>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</si>
  <si>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</si>
  <si>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</si>
  <si>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</si>
  <si>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</si>
  <si>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</si>
  <si>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</si>
  <si>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</si>
  <si>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</si>
  <si>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</si>
  <si>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</si>
  <si>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</si>
  <si>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</si>
  <si>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</si>
  <si>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</si>
  <si>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</si>
  <si>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</si>
  <si>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</si>
  <si>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</si>
  <si>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</si>
  <si>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</si>
  <si>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</si>
  <si>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</si>
  <si>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</si>
  <si>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</si>
  <si>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</si>
  <si>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</si>
  <si>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</si>
  <si>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</si>
  <si>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</si>
  <si>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</si>
  <si>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</si>
  <si>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</si>
  <si>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</si>
  <si>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</si>
  <si>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</si>
  <si>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</si>
  <si>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</si>
  <si>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</si>
  <si>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</si>
  <si>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</si>
  <si>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</si>
  <si>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</si>
  <si>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</si>
  <si>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</si>
  <si>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</si>
  <si>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</si>
  <si>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</si>
  <si>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</si>
  <si>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</si>
  <si>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</si>
  <si>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</si>
  <si>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</si>
  <si>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</si>
  <si>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</si>
  <si>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</si>
  <si>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</si>
  <si>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</si>
  <si>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</si>
  <si>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</si>
  <si>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</si>
  <si>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</si>
  <si>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</si>
  <si>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</si>
  <si>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</si>
  <si>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</si>
  <si>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</si>
  <si>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</si>
  <si>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</si>
  <si>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</si>
  <si>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</si>
  <si>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</si>
  <si>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</si>
  <si>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</si>
  <si>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</si>
  <si>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</si>
  <si>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</si>
  <si>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</si>
  <si>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</si>
  <si>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</si>
  <si>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</si>
  <si>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</si>
  <si>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</si>
  <si>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</si>
  <si>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</si>
  <si>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</si>
  <si>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</si>
  <si>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</si>
  <si>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</si>
  <si>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</si>
  <si>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</si>
  <si>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</si>
  <si>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</si>
  <si>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</si>
  <si>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</si>
  <si>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</si>
  <si>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</si>
  <si>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</si>
  <si>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</si>
  <si>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</si>
  <si>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</si>
  <si>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</si>
  <si>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</si>
  <si>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</si>
  <si>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</si>
  <si>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</si>
  <si>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</si>
  <si>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</si>
  <si>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</si>
  <si>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</si>
  <si>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</si>
  <si>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</si>
  <si>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</si>
  <si>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</si>
  <si>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</si>
  <si>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</si>
  <si>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</si>
  <si>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</si>
  <si>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</si>
  <si>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</si>
  <si>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</si>
  <si>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</si>
  <si>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</si>
  <si>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</si>
  <si>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</si>
  <si>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</si>
  <si>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</si>
  <si>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</si>
  <si>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</si>
  <si>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</si>
  <si>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</si>
  <si>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</si>
  <si>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</si>
  <si>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</si>
  <si>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</si>
  <si>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</si>
  <si>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</si>
  <si>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</si>
  <si>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</si>
  <si>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</si>
  <si>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</si>
  <si>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</si>
  <si>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</si>
  <si>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</si>
  <si>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</si>
  <si>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</si>
  <si>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</si>
  <si>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</si>
  <si>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</si>
  <si>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</si>
  <si>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</si>
  <si>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</si>
  <si>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</si>
  <si>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</si>
  <si>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</si>
  <si>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</si>
  <si>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</si>
  <si>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</si>
  <si>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</si>
  <si>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</si>
  <si>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</si>
  <si>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</si>
  <si>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</si>
  <si>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</si>
  <si>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</si>
  <si>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</si>
  <si>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</si>
  <si>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</si>
  <si>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</si>
  <si>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</si>
  <si>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</si>
  <si>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</si>
  <si>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</si>
  <si>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</si>
  <si>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</si>
  <si>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</si>
  <si>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</si>
  <si>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</si>
  <si>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</si>
  <si>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</si>
  <si>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</si>
  <si>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</si>
  <si>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</si>
  <si>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</si>
  <si>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</si>
  <si>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</si>
  <si>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</si>
  <si>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</si>
  <si>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</si>
  <si>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</si>
  <si>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</si>
  <si>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</si>
  <si>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</si>
  <si>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</si>
  <si>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</si>
  <si>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</si>
  <si>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</si>
  <si>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</si>
  <si>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</si>
  <si>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</si>
  <si>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</si>
  <si>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</si>
  <si>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</si>
  <si>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</si>
  <si>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</si>
  <si>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</si>
  <si>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</si>
  <si>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</si>
  <si>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</si>
  <si>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</si>
  <si>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</si>
  <si>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</si>
  <si>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</si>
  <si>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</si>
  <si>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</si>
  <si>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</si>
  <si>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</si>
  <si>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</si>
  <si>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</si>
  <si>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</si>
  <si>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</si>
  <si>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</si>
  <si>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</si>
  <si>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</si>
  <si>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</si>
  <si>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</si>
  <si>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</si>
  <si>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</si>
  <si>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</si>
  <si>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</si>
  <si>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</si>
  <si>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</si>
  <si>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</si>
  <si>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</si>
  <si>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</si>
  <si>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</si>
  <si>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</si>
  <si>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</si>
  <si>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</si>
  <si>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</si>
  <si>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</si>
  <si>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</si>
  <si>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</si>
  <si>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</si>
  <si>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</si>
  <si>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</si>
  <si>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</si>
  <si>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</si>
  <si>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</si>
  <si>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</si>
  <si>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</si>
  <si>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</si>
  <si>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</si>
  <si>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</si>
  <si>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</si>
  <si>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</si>
  <si>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</si>
  <si>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</si>
  <si>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</si>
  <si>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</si>
  <si>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</si>
  <si>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</si>
  <si>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</si>
  <si>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</si>
  <si>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</si>
  <si>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</si>
  <si>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</si>
  <si>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</si>
  <si>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</si>
  <si>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</si>
  <si>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</si>
  <si>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</si>
  <si>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</si>
  <si>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</si>
  <si>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</si>
  <si>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</si>
  <si>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</si>
  <si>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</si>
  <si>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</si>
  <si>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</si>
  <si>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</si>
  <si>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</si>
  <si>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</si>
  <si>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</si>
  <si>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</si>
  <si>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</si>
  <si>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</si>
  <si>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</si>
  <si>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</si>
  <si>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</si>
  <si>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</si>
  <si>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</si>
  <si>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</si>
  <si>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</si>
  <si>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</si>
  <si>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</si>
  <si>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</si>
  <si>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</si>
  <si>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</si>
  <si>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</si>
  <si>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</si>
  <si>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</si>
  <si>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</si>
  <si>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</si>
  <si>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</si>
  <si>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</si>
  <si>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</si>
  <si>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</si>
  <si>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</si>
  <si>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</si>
  <si>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</si>
  <si>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</si>
  <si>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</si>
  <si>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</si>
  <si>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</si>
  <si>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</si>
  <si>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</si>
  <si>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</si>
  <si>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</si>
  <si>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</si>
  <si>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</si>
  <si>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</si>
  <si>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</si>
  <si>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</si>
  <si>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</si>
  <si>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</si>
  <si>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</si>
  <si>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</si>
  <si>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</si>
  <si>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</si>
  <si>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</si>
  <si>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</si>
  <si>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</si>
  <si>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</si>
  <si>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</si>
  <si>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</si>
  <si>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</si>
  <si>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</si>
  <si>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</si>
  <si>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</si>
  <si>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</si>
  <si>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</si>
  <si>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</si>
  <si>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</si>
  <si>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</si>
  <si>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</si>
  <si>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</si>
  <si>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</si>
  <si>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</si>
  <si>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</si>
  <si>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</si>
  <si>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</si>
  <si>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</si>
  <si>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</si>
  <si>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</si>
  <si>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</si>
  <si>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</si>
  <si>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</si>
  <si>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</si>
  <si>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</si>
  <si>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</si>
  <si>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</si>
  <si>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</si>
  <si>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</si>
  <si>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</si>
  <si>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</si>
  <si>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</si>
  <si>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</si>
  <si>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</si>
  <si>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</si>
  <si>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</si>
  <si>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</si>
  <si>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</si>
  <si>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</si>
  <si>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</si>
  <si>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</si>
  <si>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</si>
  <si>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</si>
  <si>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</si>
  <si>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</si>
  <si>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</si>
  <si>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</si>
  <si>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</si>
  <si>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</si>
  <si>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</si>
  <si>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</si>
  <si>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</si>
  <si>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</si>
  <si>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</si>
  <si>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</si>
  <si>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</si>
  <si>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</si>
  <si>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</si>
  <si>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</si>
  <si>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</si>
  <si>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</si>
  <si>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</si>
  <si>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</si>
  <si>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</si>
  <si>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</si>
  <si>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</si>
  <si>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</si>
  <si>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</si>
  <si>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</si>
  <si>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</si>
  <si>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</si>
  <si>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</si>
  <si>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</si>
  <si>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</si>
  <si>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</si>
  <si>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</si>
  <si>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</si>
  <si>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</si>
  <si>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</si>
  <si>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</si>
  <si>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</si>
  <si>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</si>
  <si>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</si>
  <si>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</si>
  <si>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</si>
  <si>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</si>
  <si>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</si>
  <si>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</si>
  <si>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</si>
  <si>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</si>
  <si>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</si>
  <si>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</si>
  <si>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</si>
  <si>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</si>
  <si>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</si>
  <si>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</si>
  <si>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</si>
  <si>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</si>
  <si>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</si>
  <si>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</si>
  <si>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</si>
  <si>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</si>
  <si>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</si>
  <si>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</si>
  <si>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</si>
  <si>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</si>
  <si>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</si>
  <si>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</si>
  <si>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</si>
  <si>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</si>
  <si>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</si>
  <si>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</si>
  <si>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</si>
  <si>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</si>
  <si>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</si>
  <si>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</si>
  <si>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</si>
  <si>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</si>
  <si>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</si>
  <si>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</si>
  <si>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</si>
  <si>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</si>
  <si>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</si>
  <si>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</si>
  <si>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</si>
  <si>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</si>
  <si>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</si>
  <si>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</si>
  <si>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</si>
  <si>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</si>
  <si>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</si>
  <si>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</si>
  <si>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</si>
  <si>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</si>
  <si>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</si>
  <si>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</si>
  <si>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</si>
  <si>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</si>
  <si>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</si>
  <si>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</si>
  <si>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</si>
  <si>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</si>
  <si>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</si>
  <si>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</si>
  <si>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</si>
  <si>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</si>
  <si>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</si>
  <si>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</si>
  <si>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</si>
  <si>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</si>
  <si>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</si>
  <si>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</si>
  <si>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</si>
  <si>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</si>
  <si>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</si>
  <si>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</si>
  <si>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</si>
  <si>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</si>
  <si>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</si>
  <si>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</si>
  <si>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</si>
  <si>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</si>
  <si>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</si>
  <si>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</si>
  <si>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</si>
  <si>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</si>
  <si>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</si>
  <si>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</si>
  <si>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</si>
  <si>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</si>
  <si>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</si>
  <si>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</si>
  <si>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</si>
  <si>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</si>
  <si>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</si>
  <si>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</si>
  <si>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</si>
  <si>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</si>
  <si>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</si>
  <si>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</si>
  <si>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</si>
  <si>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</si>
  <si>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</si>
  <si>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</si>
  <si>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</si>
  <si>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</si>
  <si>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</si>
  <si>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</si>
  <si>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</si>
  <si>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</si>
  <si>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</si>
  <si>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</si>
  <si>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</si>
  <si>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</si>
  <si>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</si>
  <si>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</si>
  <si>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</si>
  <si>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</si>
  <si>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</si>
  <si>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</si>
  <si>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</si>
  <si>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</si>
  <si>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</si>
  <si>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</si>
  <si>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</si>
  <si>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</si>
  <si>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</si>
  <si>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</si>
  <si>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</si>
  <si>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</si>
  <si>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</si>
  <si>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</si>
  <si>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</si>
  <si>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</si>
  <si>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</si>
  <si>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</si>
  <si>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</si>
  <si>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</si>
  <si>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</si>
  <si>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</si>
  <si>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</si>
  <si>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</si>
  <si>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</si>
  <si>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</si>
  <si>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</si>
  <si>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</si>
  <si>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</si>
  <si>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</si>
  <si>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</si>
  <si>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</si>
  <si>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</si>
  <si>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</si>
  <si>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</si>
  <si>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</si>
  <si>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</si>
  <si>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</si>
  <si>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</si>
  <si>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</si>
  <si>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</si>
  <si>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</si>
  <si>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</si>
  <si>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</si>
  <si>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</si>
  <si>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</si>
  <si>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</si>
  <si>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</si>
  <si>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</si>
  <si>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</si>
  <si>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</si>
  <si>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</si>
  <si>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</si>
  <si>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</si>
  <si>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</si>
  <si>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</si>
  <si>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</si>
  <si>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</si>
  <si>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</si>
  <si>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</si>
  <si>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</si>
  <si>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</si>
  <si>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</si>
  <si>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</si>
  <si>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</si>
  <si>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</si>
  <si>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</si>
  <si>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</si>
  <si>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</si>
  <si>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</si>
  <si>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</si>
  <si>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</si>
  <si>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</si>
  <si>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</si>
  <si>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</si>
  <si>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</si>
  <si>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</si>
  <si>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</si>
  <si>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</si>
  <si>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</si>
  <si>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</si>
  <si>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</si>
  <si>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</si>
  <si>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</si>
  <si>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</si>
  <si>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</si>
  <si>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</si>
  <si>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</si>
  <si>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</si>
  <si>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</si>
  <si>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</si>
  <si>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</si>
  <si>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</si>
  <si>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</si>
  <si>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</si>
  <si>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</si>
  <si>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</si>
  <si>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</si>
  <si>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</si>
  <si>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</si>
  <si>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</si>
  <si>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</si>
  <si>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</si>
  <si>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</si>
  <si>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</si>
  <si>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</si>
  <si>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</si>
  <si>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</si>
  <si>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</si>
  <si>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</si>
  <si>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</si>
  <si>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</si>
  <si>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</si>
  <si>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</si>
  <si>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</si>
  <si>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</si>
  <si>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</si>
  <si>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</si>
  <si>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</si>
  <si>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</si>
  <si>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</si>
  <si>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</si>
  <si>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</si>
  <si>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</si>
  <si>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</si>
  <si>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</si>
  <si>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</si>
  <si>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</si>
  <si>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</si>
  <si>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</si>
  <si>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</si>
  <si>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</si>
  <si>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</si>
  <si>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</si>
  <si>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</si>
  <si>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</si>
  <si>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</si>
  <si>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</si>
  <si>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</si>
  <si>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</si>
  <si>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</si>
  <si>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</si>
  <si>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</si>
  <si>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</si>
  <si>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</si>
  <si>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</si>
  <si>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</si>
  <si>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</si>
  <si>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</si>
  <si>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</si>
  <si>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</si>
  <si>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</si>
  <si>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</si>
  <si>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</si>
  <si>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</si>
  <si>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</si>
  <si>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</si>
  <si>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</si>
  <si>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</si>
  <si>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</si>
  <si>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</si>
  <si>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</si>
  <si>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</si>
  <si>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</si>
  <si>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</si>
  <si>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</si>
  <si>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</si>
  <si>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</si>
  <si>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</si>
  <si>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</si>
  <si>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</si>
  <si>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</si>
  <si>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</si>
  <si>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</si>
  <si>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</si>
  <si>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</si>
  <si>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</si>
  <si>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</si>
  <si>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</si>
  <si>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</si>
  <si>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</si>
  <si>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</si>
  <si>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</si>
  <si>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</si>
  <si>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</si>
  <si>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</si>
  <si>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</si>
  <si>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</si>
  <si>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</si>
  <si>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</si>
  <si>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</si>
  <si>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</si>
  <si>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</si>
  <si>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</si>
  <si>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</si>
  <si>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</si>
  <si>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</si>
  <si>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</si>
  <si>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</si>
  <si>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</si>
  <si>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</si>
  <si>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</si>
  <si>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</si>
  <si>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</si>
  <si>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</si>
  <si>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</si>
  <si>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</si>
  <si>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</si>
  <si>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</si>
  <si>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</si>
  <si>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</si>
  <si>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</si>
  <si>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</si>
  <si>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</si>
  <si>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</si>
  <si>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</si>
  <si>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</si>
  <si>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</si>
  <si>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</si>
  <si>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</si>
  <si>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</si>
  <si>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</si>
  <si>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</si>
  <si>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</si>
  <si>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</si>
  <si>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</si>
  <si>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</si>
  <si>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</si>
  <si>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</si>
  <si>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</si>
  <si>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</si>
  <si>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</si>
  <si>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</si>
  <si>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</si>
  <si>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</si>
  <si>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</si>
  <si>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</si>
  <si>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</si>
  <si>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</si>
  <si>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</si>
  <si>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</si>
  <si>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</si>
  <si>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</si>
  <si>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</si>
  <si>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</si>
  <si>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</si>
  <si>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</si>
  <si>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</si>
  <si>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</si>
  <si>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</si>
  <si>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</si>
  <si>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</si>
  <si>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</si>
  <si>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</si>
  <si>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</si>
  <si>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</si>
  <si>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</si>
  <si>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</si>
  <si>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</si>
  <si>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</si>
  <si>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</si>
  <si>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</si>
  <si>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</si>
  <si>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</si>
  <si>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</si>
  <si>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</si>
  <si>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</si>
  <si>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</si>
  <si>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</si>
  <si>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</si>
  <si>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</si>
  <si>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</si>
  <si>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</si>
  <si>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</si>
  <si>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</si>
  <si>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</si>
  <si>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</si>
  <si>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</si>
  <si>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</si>
  <si>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</si>
  <si>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</si>
  <si>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</si>
  <si>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</si>
  <si>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</si>
  <si>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</si>
  <si>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</si>
  <si>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</si>
  <si>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</si>
  <si>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</si>
  <si>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</si>
  <si>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</si>
  <si>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</si>
  <si>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</si>
  <si>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</si>
  <si>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</si>
  <si>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</si>
  <si>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</si>
  <si>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</si>
  <si>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</si>
  <si>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</si>
  <si>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</si>
  <si>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</si>
  <si>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</si>
  <si>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</si>
  <si>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</si>
  <si>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</si>
  <si>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</si>
  <si>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</si>
  <si>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</si>
  <si>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</si>
  <si>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</si>
  <si>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</si>
  <si>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</si>
  <si>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</si>
  <si>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</si>
  <si>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</si>
  <si>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</si>
  <si>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</si>
  <si>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</si>
  <si>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</si>
  <si>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</si>
  <si>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</si>
  <si>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</si>
  <si>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</si>
  <si>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</si>
  <si>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</si>
  <si>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</si>
  <si>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</si>
  <si>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</si>
  <si>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</si>
  <si>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</si>
  <si>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</si>
  <si>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</si>
  <si>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</si>
  <si>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</si>
  <si>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</si>
  <si>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</si>
  <si>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</si>
  <si>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</si>
  <si>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</si>
  <si>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</si>
  <si>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</si>
  <si>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</si>
  <si>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</si>
  <si>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</si>
  <si>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</si>
  <si>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</si>
  <si>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</si>
  <si>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</si>
  <si>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</si>
  <si>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</si>
  <si>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</si>
  <si>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</si>
  <si>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</si>
  <si>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</si>
  <si>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</si>
  <si>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</si>
  <si>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</si>
  <si>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</si>
  <si>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</si>
  <si>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</si>
  <si>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</si>
  <si>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</si>
  <si>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</si>
  <si>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</si>
  <si>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</si>
  <si>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</si>
  <si>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</si>
  <si>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</si>
  <si>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</si>
  <si>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</si>
  <si>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</si>
  <si>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</si>
  <si>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</si>
  <si>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</si>
  <si>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</si>
  <si>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</si>
  <si>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</si>
  <si>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</si>
  <si>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</si>
  <si>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</si>
  <si>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</si>
  <si>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</si>
  <si>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</si>
  <si>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</si>
  <si>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</si>
  <si>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</si>
  <si>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</si>
  <si>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</si>
  <si>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</si>
  <si>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</si>
  <si>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</si>
  <si>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</si>
  <si>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</si>
  <si>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</si>
  <si>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</si>
  <si>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</si>
  <si>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</si>
  <si>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</si>
  <si>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</si>
  <si>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</si>
  <si>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</si>
  <si>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</si>
  <si>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</si>
  <si>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</si>
  <si>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</si>
  <si>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</si>
  <si>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</si>
  <si>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</si>
  <si>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</si>
  <si>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</si>
  <si>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</si>
  <si>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</si>
  <si>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</si>
  <si>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</si>
  <si>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</si>
  <si>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</si>
  <si>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</si>
  <si>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</si>
  <si>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</si>
  <si>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</si>
  <si>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</si>
  <si>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</si>
  <si>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</si>
  <si>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</si>
  <si>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</si>
  <si>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</si>
  <si>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</si>
  <si>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</si>
  <si>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</si>
  <si>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</si>
  <si>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</si>
  <si>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</si>
  <si>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</si>
  <si>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</si>
  <si>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</si>
  <si>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</si>
  <si>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</si>
  <si>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</si>
  <si>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</si>
  <si>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</si>
  <si>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</si>
  <si>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</si>
  <si>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</si>
  <si>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</si>
  <si>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</si>
  <si>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</si>
  <si>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</si>
  <si>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</si>
  <si>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</si>
  <si>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</si>
  <si>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</si>
  <si>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</si>
  <si>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</si>
  <si>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</si>
  <si>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</si>
  <si>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</si>
  <si>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</si>
  <si>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</si>
  <si>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</si>
  <si>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</si>
  <si>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</si>
  <si>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</si>
  <si>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</si>
  <si>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</si>
  <si>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</si>
  <si>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</si>
  <si>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</si>
  <si>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</si>
  <si>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</si>
  <si>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</si>
  <si>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</si>
  <si>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</si>
  <si>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</si>
  <si>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</si>
  <si>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</si>
  <si>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</si>
  <si>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</si>
  <si>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</si>
  <si>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</si>
  <si>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</si>
  <si>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</si>
  <si>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</si>
  <si>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</si>
  <si>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</si>
  <si>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</si>
  <si>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</si>
  <si>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</si>
  <si>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</si>
  <si>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</si>
  <si>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</si>
  <si>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</si>
  <si>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</si>
  <si>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</si>
  <si>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</si>
  <si>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</si>
  <si>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</si>
  <si>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</si>
  <si>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</si>
  <si>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</si>
  <si>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</si>
  <si>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</si>
  <si>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</si>
  <si>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</si>
  <si>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</si>
  <si>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</si>
  <si>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</si>
  <si>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</si>
  <si>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</si>
  <si>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</si>
  <si>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</si>
  <si>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</si>
  <si>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</si>
  <si>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</si>
  <si>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</si>
  <si>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</si>
  <si>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</si>
  <si>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</si>
  <si>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</si>
  <si>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</si>
  <si>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</si>
  <si>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</si>
  <si>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</si>
  <si>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</si>
  <si>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</si>
  <si>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</si>
  <si>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</si>
  <si>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</si>
  <si>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</si>
  <si>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</si>
  <si>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</si>
  <si>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</si>
  <si>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</si>
  <si>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</si>
  <si>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</si>
  <si>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</si>
  <si>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</si>
  <si>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</si>
  <si>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</si>
  <si>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</si>
  <si>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</si>
  <si>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</si>
  <si>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</si>
  <si>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</si>
  <si>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</si>
  <si>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</si>
  <si>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</si>
  <si>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</si>
  <si>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</si>
  <si>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</si>
  <si>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</si>
  <si>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</si>
  <si>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</si>
  <si>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</si>
  <si>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</si>
  <si>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</si>
  <si>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</si>
  <si>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</si>
  <si>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</si>
  <si>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</si>
  <si>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</si>
  <si>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</si>
  <si>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</si>
  <si>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</si>
  <si>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</si>
  <si>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</si>
  <si>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</si>
  <si>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</si>
  <si>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</si>
  <si>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</si>
  <si>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</si>
  <si>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</si>
  <si>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</si>
  <si>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</si>
  <si>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</si>
  <si>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</si>
  <si>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</si>
  <si>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</si>
  <si>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</si>
  <si>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</si>
  <si>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</si>
  <si>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</si>
  <si>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</si>
  <si>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</si>
  <si>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</si>
  <si>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</si>
  <si>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</si>
  <si>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</si>
  <si>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</si>
  <si>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</si>
  <si>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</si>
  <si>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</si>
  <si>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</si>
  <si>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</si>
  <si>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</si>
  <si>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</si>
  <si>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</si>
  <si>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</si>
  <si>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</si>
  <si>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</si>
  <si>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</si>
  <si>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</si>
  <si>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</si>
  <si>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</si>
  <si>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</si>
  <si>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</si>
  <si>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</si>
  <si>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</si>
  <si>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</si>
  <si>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</si>
  <si>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</si>
  <si>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</si>
  <si>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</si>
  <si>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</si>
  <si>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</si>
  <si>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</si>
  <si>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</si>
  <si>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</si>
  <si>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</si>
  <si>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</si>
  <si>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</si>
  <si>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</si>
  <si>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</si>
  <si>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</si>
  <si>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</si>
  <si>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</si>
  <si>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</si>
  <si>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</si>
  <si>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</si>
  <si>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</si>
  <si>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</si>
  <si>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</si>
  <si>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</si>
  <si>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</si>
  <si>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</si>
  <si>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</si>
  <si>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</si>
  <si>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</si>
  <si>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</si>
  <si>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</si>
  <si>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</si>
  <si>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</si>
  <si>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</si>
  <si>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</si>
  <si>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</si>
  <si>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</si>
  <si>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</si>
  <si>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</si>
  <si>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</si>
  <si>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</si>
  <si>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</si>
  <si>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</si>
  <si>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</si>
  <si>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</si>
  <si>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</si>
  <si>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</si>
  <si>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</si>
  <si>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</si>
  <si>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</si>
  <si>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</si>
  <si>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</si>
  <si>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</si>
  <si>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</si>
  <si>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</si>
  <si>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</si>
  <si>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</si>
  <si>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</si>
  <si>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</si>
  <si>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</si>
  <si>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</si>
  <si>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</si>
  <si>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</si>
  <si>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</si>
  <si>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</si>
  <si>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</si>
  <si>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</si>
  <si>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</si>
  <si>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</si>
  <si>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</si>
  <si>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</si>
  <si>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</si>
  <si>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</si>
  <si>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</si>
  <si>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</si>
  <si>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</si>
  <si>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</si>
  <si>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</si>
  <si>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</si>
  <si>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</si>
  <si>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</si>
  <si>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</si>
  <si>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</si>
  <si>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</si>
  <si>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</si>
  <si>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</si>
  <si>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</si>
  <si>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</si>
  <si>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</si>
  <si>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</si>
  <si>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</si>
  <si>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</si>
  <si>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</si>
  <si>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</si>
  <si>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</si>
  <si>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</si>
  <si>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</si>
  <si>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</si>
  <si>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</si>
  <si>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</si>
  <si>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</si>
  <si>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</si>
  <si>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</si>
  <si>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</si>
  <si>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</si>
  <si>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</si>
  <si>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</si>
  <si>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</si>
  <si>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</si>
  <si>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</si>
  <si>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</si>
  <si>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</si>
  <si>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</si>
  <si>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</si>
  <si>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</si>
  <si>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</si>
  <si>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</si>
  <si>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</si>
  <si>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</si>
  <si>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</si>
  <si>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</si>
  <si>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</si>
  <si>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</si>
  <si>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</si>
  <si>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</si>
  <si>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</si>
  <si>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</si>
  <si>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</si>
  <si>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</si>
  <si>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</si>
  <si>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</si>
  <si>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</si>
  <si>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</si>
  <si>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</si>
  <si>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</si>
  <si>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</si>
  <si>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</si>
  <si>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</si>
  <si>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</si>
  <si>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</si>
  <si>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</si>
  <si>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</si>
  <si>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</si>
  <si>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</si>
  <si>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</si>
  <si>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</si>
  <si>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</si>
  <si>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</si>
  <si>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</si>
  <si>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</si>
  <si>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</si>
  <si>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</si>
  <si>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</si>
  <si>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</si>
  <si>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</si>
  <si>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</si>
  <si>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</si>
  <si>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</si>
  <si>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</si>
  <si>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</si>
  <si>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</si>
  <si>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</si>
  <si>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</si>
  <si>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</si>
  <si>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</si>
  <si>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</si>
  <si>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</si>
  <si>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</si>
  <si>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</si>
  <si>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</si>
  <si>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</si>
  <si>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</si>
  <si>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</si>
  <si>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</si>
  <si>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</si>
  <si>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</si>
  <si>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</si>
  <si>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</si>
  <si>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</si>
  <si>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</si>
  <si>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</si>
  <si>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</si>
  <si>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</si>
  <si>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</si>
  <si>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</si>
  <si>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</si>
  <si>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</si>
  <si>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</si>
  <si>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</si>
  <si>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</si>
  <si>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</si>
  <si>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</si>
  <si>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</si>
  <si>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</si>
  <si>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</si>
  <si>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</si>
  <si>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</si>
  <si>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</si>
  <si>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</si>
  <si>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</si>
  <si>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</si>
  <si>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</si>
  <si>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</si>
  <si>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</si>
  <si>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</si>
  <si>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</si>
  <si>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</si>
  <si>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</si>
  <si>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</si>
  <si>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</si>
  <si>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</si>
  <si>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</si>
  <si>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</si>
  <si>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</si>
  <si>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</si>
  <si>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</si>
  <si>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</si>
  <si>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</si>
  <si>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</si>
  <si>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</si>
  <si>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</si>
  <si>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</si>
  <si>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</si>
  <si>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</si>
  <si>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</si>
  <si>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</si>
  <si>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</si>
  <si>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</si>
  <si>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</si>
  <si>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</si>
  <si>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</si>
  <si>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</si>
  <si>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</si>
  <si>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</si>
  <si>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</si>
  <si>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</si>
  <si>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</si>
  <si>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</si>
  <si>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</si>
  <si>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</si>
  <si>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</si>
  <si>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</si>
  <si>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</si>
  <si>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</si>
  <si>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</si>
  <si>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</si>
  <si>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</si>
  <si>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</si>
  <si>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</si>
  <si>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</si>
  <si>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</si>
  <si>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</si>
  <si>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</si>
  <si>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</si>
  <si>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</si>
  <si>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</si>
  <si>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</si>
  <si>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</si>
  <si>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</si>
  <si>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</si>
  <si>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</si>
  <si>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</si>
  <si>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</si>
  <si>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</si>
  <si>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</si>
  <si>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</si>
  <si>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</si>
  <si>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</si>
  <si>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</si>
  <si>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</si>
  <si>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</si>
  <si>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</si>
  <si>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</si>
  <si>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</si>
  <si>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</si>
  <si>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</si>
  <si>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</si>
  <si>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</si>
  <si>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</si>
  <si>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</si>
  <si>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</si>
  <si>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</si>
  <si>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</si>
  <si>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</si>
  <si>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</si>
  <si>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</si>
  <si>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</si>
  <si>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</si>
  <si>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</si>
  <si>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</si>
  <si>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</si>
  <si>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</si>
  <si>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</si>
  <si>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</si>
  <si>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</si>
  <si>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</si>
  <si>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</si>
  <si>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</si>
  <si>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</si>
  <si>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</si>
  <si>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</si>
  <si>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</si>
  <si>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</si>
  <si>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</si>
  <si>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</si>
  <si>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</si>
  <si>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</si>
  <si>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</si>
  <si>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</si>
  <si>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</si>
  <si>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</si>
  <si>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</si>
  <si>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</si>
  <si>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</si>
  <si>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</si>
  <si>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</si>
  <si>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</si>
  <si>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</si>
  <si>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</si>
  <si>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</si>
  <si>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</si>
  <si>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</si>
  <si>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</si>
  <si>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</si>
  <si>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</si>
  <si>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</si>
  <si>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</si>
  <si>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</si>
  <si>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</si>
  <si>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</si>
  <si>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</si>
  <si>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</si>
  <si>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</si>
  <si>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</si>
  <si>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</si>
  <si>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</si>
  <si>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</si>
  <si>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</si>
  <si>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</si>
  <si>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</si>
  <si>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</si>
  <si>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</si>
  <si>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</si>
  <si>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</si>
  <si>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</si>
  <si>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</si>
  <si>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</si>
  <si>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</si>
  <si>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</si>
  <si>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</si>
  <si>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</si>
  <si>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</si>
  <si>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</si>
  <si>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</si>
  <si>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</si>
  <si>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</si>
  <si>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</si>
  <si>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</si>
  <si>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</si>
  <si>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</si>
  <si>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</si>
  <si>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</si>
  <si>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</si>
  <si>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</si>
  <si>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</si>
  <si>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</si>
  <si>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</si>
  <si>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</si>
  <si>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</si>
  <si>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</si>
  <si>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</si>
  <si>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</si>
  <si>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</si>
  <si>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</si>
  <si>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</si>
  <si>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</si>
  <si>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</si>
  <si>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</si>
  <si>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</si>
  <si>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</si>
  <si>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</si>
  <si>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</si>
  <si>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</si>
  <si>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</si>
  <si>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</si>
  <si>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</si>
  <si>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</si>
  <si>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</si>
  <si>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</si>
  <si>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</si>
  <si>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</si>
  <si>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</si>
  <si>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</si>
  <si>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</si>
  <si>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</si>
  <si>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</si>
  <si>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</si>
  <si>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</si>
  <si>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</si>
  <si>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</si>
  <si>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</si>
  <si>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</si>
  <si>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</si>
  <si>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</si>
  <si>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</si>
  <si>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</si>
  <si>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</si>
  <si>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</si>
  <si>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</si>
  <si>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</si>
  <si>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</si>
  <si>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</si>
  <si>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</si>
  <si>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</si>
  <si>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</si>
  <si>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</si>
  <si>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</si>
  <si>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</si>
  <si>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</si>
  <si>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</si>
  <si>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</si>
  <si>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</si>
  <si>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</si>
  <si>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</si>
  <si>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</si>
  <si>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</si>
  <si>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</si>
  <si>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</si>
  <si>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</si>
  <si>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</si>
  <si>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</si>
  <si>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</si>
  <si>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</si>
  <si>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</si>
  <si>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</si>
  <si>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</si>
  <si>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</si>
  <si>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</si>
  <si>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</si>
  <si>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</si>
  <si>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</si>
  <si>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</si>
  <si>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</si>
  <si>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</si>
  <si>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</si>
  <si>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</si>
  <si>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</si>
  <si>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</si>
  <si>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</si>
  <si>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</si>
  <si>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</si>
  <si>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</si>
  <si>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</si>
  <si>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</si>
  <si>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</si>
  <si>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</si>
  <si>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</si>
  <si>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</si>
  <si>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</si>
  <si>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</si>
  <si>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</si>
  <si>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</si>
  <si>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</si>
  <si>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</si>
  <si>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</si>
  <si>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</si>
  <si>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</si>
  <si>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</si>
  <si>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</si>
  <si>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</si>
  <si>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</si>
  <si>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</si>
  <si>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</si>
  <si>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</si>
  <si>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</si>
  <si>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</si>
  <si>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</si>
  <si>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</si>
  <si>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</si>
  <si>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</si>
  <si>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</si>
  <si>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</si>
  <si>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</si>
  <si>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</si>
  <si>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</si>
  <si>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</si>
  <si>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</si>
  <si>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</si>
  <si>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</si>
  <si>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</si>
  <si>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</si>
  <si>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</si>
  <si>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</si>
  <si>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</si>
  <si>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</si>
  <si>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</si>
  <si>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</si>
  <si>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</si>
  <si>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</si>
  <si>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</si>
  <si>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</si>
  <si>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</si>
  <si>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</si>
  <si>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</si>
  <si>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</si>
  <si>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</si>
  <si>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</si>
  <si>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</si>
  <si>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</si>
  <si>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</si>
  <si>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</si>
  <si>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</si>
  <si>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</si>
  <si>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</si>
  <si>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</si>
  <si>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</si>
  <si>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</si>
  <si>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</si>
  <si>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</si>
  <si>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</si>
  <si>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</si>
  <si>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</si>
  <si>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</si>
  <si>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</si>
  <si>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</si>
  <si>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</si>
  <si>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</si>
  <si>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</si>
  <si>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</si>
  <si>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</si>
  <si>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</si>
  <si>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</si>
  <si>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</si>
  <si>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</si>
  <si>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</si>
  <si>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</si>
  <si>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</si>
  <si>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</si>
  <si>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</si>
  <si>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</si>
  <si>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</si>
  <si>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</si>
  <si>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</si>
  <si>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</si>
  <si>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</si>
  <si>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</si>
  <si>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</si>
  <si>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</si>
  <si>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</si>
  <si>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</si>
  <si>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</si>
  <si>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</si>
  <si>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</si>
  <si>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</si>
  <si>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</si>
  <si>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</si>
  <si>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</si>
  <si>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</si>
  <si>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</si>
  <si>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</si>
  <si>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</si>
  <si>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</si>
  <si>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</si>
  <si>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</si>
  <si>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</si>
  <si>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</si>
  <si>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</si>
  <si>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</si>
  <si>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</si>
  <si>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</si>
  <si>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</si>
  <si>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</si>
  <si>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</si>
  <si>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</si>
  <si>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</si>
  <si>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</si>
  <si>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</si>
  <si>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</si>
  <si>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</si>
  <si>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</si>
  <si>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</si>
  <si>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</si>
  <si>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</si>
  <si>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</si>
  <si>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</si>
  <si>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</si>
  <si>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</si>
  <si>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</si>
  <si>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</si>
  <si>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</si>
  <si>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</si>
  <si>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</si>
  <si>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</si>
  <si>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</si>
  <si>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</si>
  <si>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</si>
  <si>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</si>
  <si>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</si>
  <si>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</si>
  <si>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</si>
  <si>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</si>
  <si>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</si>
  <si>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</si>
  <si>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</si>
  <si>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</si>
  <si>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</si>
  <si>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</si>
  <si>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</si>
  <si>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</si>
  <si>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</si>
  <si>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</si>
  <si>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</si>
  <si>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</si>
  <si>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</si>
  <si>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</si>
  <si>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</si>
  <si>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</si>
  <si>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</si>
  <si>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</si>
  <si>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</si>
  <si>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</si>
  <si>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</si>
  <si>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</si>
  <si>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</si>
  <si>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</si>
  <si>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</si>
  <si>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</si>
  <si>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</si>
  <si>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</si>
  <si>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</si>
  <si>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</si>
  <si>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</si>
  <si>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</si>
  <si>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</si>
  <si>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</si>
  <si>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</si>
  <si>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</si>
  <si>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</si>
  <si>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</si>
  <si>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</si>
  <si>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</si>
  <si>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</si>
  <si>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</si>
  <si>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</si>
  <si>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</si>
  <si>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</si>
  <si>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</si>
  <si>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</si>
  <si>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</si>
  <si>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</si>
  <si>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</si>
  <si>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</si>
  <si>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</si>
  <si>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</si>
  <si>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</si>
  <si>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</si>
  <si>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</si>
  <si>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</si>
  <si>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</si>
  <si>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</si>
  <si>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</si>
  <si>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</si>
  <si>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</si>
  <si>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</si>
  <si>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</si>
  <si>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</si>
  <si>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</si>
  <si>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</si>
  <si>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</si>
  <si>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</si>
  <si>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</si>
  <si>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</si>
  <si>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</si>
  <si>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</si>
  <si>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</si>
  <si>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</si>
  <si>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</si>
  <si>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</si>
  <si>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</si>
  <si>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</si>
  <si>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</si>
  <si>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</si>
  <si>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</si>
  <si>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</si>
  <si>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</si>
  <si>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</si>
  <si>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</si>
  <si>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</si>
  <si>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</si>
  <si>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</si>
  <si>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</si>
  <si>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</si>
  <si>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</si>
  <si>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</si>
  <si>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</si>
  <si>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</si>
  <si>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</si>
  <si>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</si>
  <si>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</si>
  <si>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</si>
  <si>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</si>
  <si>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</si>
  <si>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</si>
  <si>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</si>
  <si>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</si>
  <si>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</si>
  <si>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</si>
  <si>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</si>
  <si>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</si>
  <si>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</si>
  <si>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</si>
  <si>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</si>
  <si>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</si>
  <si>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</si>
  <si>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</si>
  <si>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</si>
  <si>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</si>
  <si>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</si>
  <si>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</si>
  <si>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</si>
  <si>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</si>
  <si>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</si>
  <si>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</si>
  <si>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</si>
  <si>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</si>
  <si>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</si>
  <si>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</si>
  <si>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</si>
  <si>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</si>
  <si>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</si>
  <si>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</si>
  <si>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</si>
  <si>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</si>
  <si>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</si>
  <si>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</si>
  <si>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</si>
  <si>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</si>
  <si>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</si>
  <si>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</si>
  <si>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</si>
  <si>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</si>
  <si>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</si>
  <si>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</si>
  <si>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</si>
  <si>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</si>
  <si>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</si>
  <si>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</si>
  <si>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</si>
  <si>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</si>
  <si>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</si>
  <si>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</si>
  <si>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</si>
  <si>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</si>
  <si>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</si>
  <si>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</si>
  <si>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</si>
  <si>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</si>
  <si>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</si>
  <si>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</si>
  <si>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</si>
  <si>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</si>
  <si>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</si>
  <si>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</si>
  <si>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</si>
  <si>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</si>
  <si>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</si>
  <si>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</si>
  <si>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</si>
  <si>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</si>
  <si>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</si>
  <si>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</si>
  <si>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</si>
  <si>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</si>
  <si>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</si>
  <si>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</si>
  <si>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</si>
  <si>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</si>
  <si>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</si>
  <si>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</si>
  <si>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</si>
  <si>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</si>
  <si>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</si>
  <si>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</si>
  <si>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</si>
  <si>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</si>
  <si>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</si>
  <si>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</si>
  <si>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</si>
  <si>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</si>
  <si>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</si>
  <si>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</si>
  <si>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</si>
  <si>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</si>
  <si>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</si>
  <si>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</si>
  <si>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</si>
  <si>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</si>
  <si>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</si>
  <si>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</si>
  <si>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</si>
  <si>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</si>
  <si>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</si>
  <si>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</si>
  <si>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</si>
  <si>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</si>
  <si>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</si>
  <si>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</si>
  <si>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</si>
  <si>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</si>
  <si>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</si>
  <si>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</si>
  <si>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</si>
  <si>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</si>
  <si>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</si>
  <si>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</si>
  <si>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</si>
  <si>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</si>
  <si>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</si>
  <si>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</si>
  <si>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</si>
  <si>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</si>
  <si>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</si>
  <si>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</si>
  <si>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</si>
  <si>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</si>
  <si>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</si>
  <si>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</si>
  <si>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</si>
  <si>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</si>
  <si>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</si>
  <si>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</si>
  <si>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</si>
  <si>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</si>
  <si>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</si>
  <si>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</si>
  <si>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</si>
  <si>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</si>
  <si>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</si>
  <si>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</si>
  <si>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</si>
  <si>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</si>
  <si>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</si>
  <si>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</si>
  <si>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</si>
  <si>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</si>
  <si>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</si>
  <si>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</si>
  <si>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</si>
  <si>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</si>
  <si>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</si>
  <si>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</si>
  <si>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</si>
  <si>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</si>
  <si>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</si>
  <si>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</si>
  <si>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</si>
  <si>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</si>
  <si>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</si>
  <si>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</si>
  <si>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</si>
  <si>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</si>
  <si>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</si>
  <si>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</si>
  <si>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</si>
  <si>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</si>
  <si>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</si>
  <si>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</si>
  <si>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</si>
  <si>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</si>
  <si>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</si>
  <si>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</si>
  <si>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</si>
  <si>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</si>
  <si>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</si>
  <si>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</si>
  <si>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</si>
  <si>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</si>
  <si>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</si>
  <si>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</si>
  <si>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</si>
  <si>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</si>
  <si>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</si>
  <si>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</si>
  <si>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</si>
  <si>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</si>
  <si>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</si>
  <si>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</si>
  <si>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</si>
  <si>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</si>
  <si>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</si>
  <si>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</si>
  <si>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</si>
  <si>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</si>
  <si>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</si>
  <si>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</si>
  <si>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</si>
  <si>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</si>
  <si>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</si>
  <si>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</si>
  <si>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</si>
  <si>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</si>
  <si>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</si>
  <si>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</si>
  <si>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</si>
  <si>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</si>
  <si>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</si>
  <si>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</si>
  <si>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</si>
  <si>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</si>
  <si>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</si>
  <si>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</si>
  <si>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</si>
  <si>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</si>
  <si>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</si>
  <si>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</si>
  <si>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</si>
  <si>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</si>
  <si>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</si>
  <si>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</si>
  <si>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</si>
  <si>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</si>
  <si>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</si>
  <si>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</si>
  <si>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</si>
  <si>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</si>
  <si>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</si>
  <si>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</si>
  <si>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</si>
  <si>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</si>
  <si>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</si>
  <si>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</si>
  <si>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</si>
  <si>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</si>
  <si>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</si>
  <si>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</si>
  <si>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</si>
  <si>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</si>
  <si>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</si>
  <si>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</si>
  <si>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</si>
  <si>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</si>
  <si>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</si>
  <si>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</si>
  <si>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</si>
  <si>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</si>
  <si>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</si>
  <si>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</si>
  <si>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</si>
  <si>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</si>
  <si>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</si>
  <si>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</si>
  <si>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</si>
  <si>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</si>
  <si>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</si>
  <si>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</si>
  <si>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</si>
  <si>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</si>
  <si>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</si>
  <si>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</si>
  <si>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</si>
  <si>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</si>
  <si>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</si>
  <si>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</si>
  <si>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</si>
  <si>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</si>
  <si>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</si>
  <si>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</si>
  <si>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</si>
  <si>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</si>
  <si>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</si>
  <si>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</si>
  <si>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</si>
  <si>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</si>
  <si>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</si>
  <si>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</si>
  <si>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</si>
  <si>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</si>
  <si>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</si>
  <si>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</si>
  <si>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</si>
  <si>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</si>
  <si>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</si>
  <si>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</si>
  <si>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</si>
  <si>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</si>
  <si>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</si>
  <si>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</si>
  <si>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</si>
  <si>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</si>
  <si>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</si>
  <si>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</si>
  <si>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</si>
  <si>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</si>
  <si>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</si>
  <si>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</si>
  <si>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</si>
  <si>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</si>
  <si>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</si>
  <si>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</si>
  <si>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</si>
  <si>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</si>
  <si>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</si>
  <si>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</si>
  <si>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</si>
  <si>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</si>
  <si>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</si>
  <si>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</si>
  <si>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</si>
  <si>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</si>
  <si>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</si>
  <si>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</si>
  <si>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</si>
  <si>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</si>
  <si>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</si>
  <si>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</si>
  <si>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</si>
  <si>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</si>
  <si>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</si>
  <si>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</si>
  <si>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</si>
  <si>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</si>
  <si>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</si>
  <si>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</si>
  <si>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</si>
  <si>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</si>
  <si>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</si>
  <si>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</si>
  <si>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</si>
  <si>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</si>
  <si>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</si>
  <si>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</si>
  <si>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</si>
  <si>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</si>
  <si>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</si>
  <si>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</si>
  <si>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</si>
  <si>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</si>
  <si>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</si>
  <si>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</si>
  <si>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</si>
  <si>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</si>
  <si>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</si>
  <si>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</si>
  <si>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</si>
  <si>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</si>
  <si>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</si>
  <si>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</si>
  <si>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</si>
  <si>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</si>
  <si>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</si>
  <si>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</si>
  <si>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</si>
  <si>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</si>
  <si>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</si>
  <si>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</si>
  <si>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</si>
  <si>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</si>
  <si>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</si>
  <si>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</si>
  <si>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</si>
  <si>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</si>
  <si>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</si>
  <si>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</si>
  <si>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</si>
  <si>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</si>
  <si>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</si>
  <si>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</si>
  <si>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</si>
  <si>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</si>
  <si>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</si>
  <si>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</si>
  <si>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</si>
  <si>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</si>
  <si>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</si>
  <si>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</si>
  <si>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</si>
  <si>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</si>
  <si>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</si>
  <si>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</si>
  <si>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</si>
  <si>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</si>
  <si>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</si>
  <si>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</si>
  <si>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</si>
  <si>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</si>
  <si>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</si>
  <si>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</si>
  <si>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</si>
  <si>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</si>
  <si>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</si>
  <si>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</si>
  <si>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</si>
  <si>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</si>
  <si>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</si>
  <si>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</si>
  <si>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</si>
  <si>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</si>
  <si>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</si>
  <si>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</si>
  <si>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</si>
  <si>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</si>
  <si>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</si>
  <si>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</si>
  <si>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</si>
  <si>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</si>
  <si>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</si>
  <si>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</si>
  <si>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</si>
  <si>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</si>
  <si>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</si>
  <si>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</si>
  <si>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</si>
  <si>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</si>
  <si>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</si>
  <si>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</si>
  <si>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</si>
  <si>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</si>
  <si>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</si>
  <si>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</si>
  <si>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</si>
  <si>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</si>
  <si>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</si>
  <si>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</si>
  <si>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</si>
  <si>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</si>
  <si>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</si>
  <si>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</si>
  <si>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</si>
  <si>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</si>
  <si>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</si>
  <si>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</si>
  <si>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</si>
  <si>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</si>
  <si>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</si>
  <si>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</si>
  <si>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</si>
  <si>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</si>
  <si>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</si>
  <si>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</si>
  <si>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</si>
  <si>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</si>
  <si>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</si>
  <si>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</si>
  <si>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</si>
  <si>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</si>
  <si>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</si>
  <si>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</si>
  <si>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</si>
  <si>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</si>
  <si>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</si>
  <si>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</si>
  <si>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</si>
  <si>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</si>
  <si>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</si>
  <si>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</si>
  <si>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</si>
  <si>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</si>
  <si>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</si>
  <si>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</si>
  <si>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</si>
  <si>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</si>
  <si>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</si>
  <si>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</si>
  <si>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</si>
  <si>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</si>
  <si>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</si>
  <si>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</si>
  <si>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</si>
  <si>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</si>
  <si>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</si>
  <si>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</si>
  <si>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</si>
  <si>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</si>
  <si>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</si>
  <si>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</si>
  <si>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</si>
  <si>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</si>
  <si>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</si>
  <si>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</si>
  <si>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</si>
  <si>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</si>
  <si>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</si>
  <si>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</si>
  <si>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</si>
  <si>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</si>
  <si>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</si>
  <si>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</si>
  <si>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</si>
  <si>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</si>
  <si>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</si>
  <si>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</si>
  <si>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</si>
  <si>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</si>
  <si>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</si>
  <si>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</si>
  <si>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</si>
  <si>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</si>
  <si>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</si>
  <si>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</si>
  <si>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</si>
  <si>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</si>
  <si>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</si>
  <si>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</si>
  <si>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</si>
  <si>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</si>
  <si>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</si>
  <si>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</si>
  <si>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</si>
  <si>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</si>
  <si>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</si>
  <si>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</si>
  <si>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</si>
  <si>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</si>
  <si>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</si>
  <si>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</si>
  <si>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</si>
  <si>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</si>
  <si>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</si>
  <si>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</si>
  <si>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</si>
  <si>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</si>
  <si>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</si>
  <si>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</si>
  <si>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</si>
  <si>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</si>
  <si>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</si>
  <si>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</si>
  <si>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</si>
  <si>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</si>
  <si>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</si>
  <si>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</si>
  <si>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</si>
  <si>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</si>
  <si>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</si>
  <si>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</si>
  <si>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</si>
  <si>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</si>
  <si>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</si>
  <si>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</si>
  <si>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</si>
  <si>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</si>
  <si>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</si>
  <si>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</si>
  <si>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</si>
  <si>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</si>
  <si>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</si>
  <si>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</si>
  <si>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</si>
  <si>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</si>
  <si>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</si>
  <si>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</si>
  <si>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</si>
  <si>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</si>
  <si>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</si>
  <si>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</si>
  <si>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</si>
  <si>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</si>
  <si>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</si>
  <si>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</si>
  <si>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</si>
  <si>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</si>
  <si>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</si>
  <si>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</si>
  <si>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</si>
  <si>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</si>
  <si>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</si>
  <si>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</si>
  <si>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</si>
  <si>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</si>
  <si>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</si>
  <si>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</si>
  <si>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</si>
  <si>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</si>
  <si>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</si>
  <si>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</si>
  <si>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</si>
  <si>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</si>
  <si>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</si>
  <si>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</si>
  <si>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</si>
  <si>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</si>
  <si>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</si>
  <si>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</si>
  <si>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</si>
  <si>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</si>
  <si>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</si>
  <si>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</si>
  <si>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</si>
  <si>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</si>
  <si>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</si>
  <si>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</si>
  <si>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</si>
  <si>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</si>
  <si>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</si>
  <si>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</si>
  <si>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</si>
  <si>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</si>
  <si>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</si>
  <si>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</si>
  <si>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</si>
  <si>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</si>
  <si>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</si>
  <si>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</si>
  <si>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</si>
  <si>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</si>
  <si>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</si>
  <si>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</si>
  <si>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</si>
  <si>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</si>
  <si>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</si>
  <si>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</si>
  <si>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</si>
  <si>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</si>
  <si>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</si>
  <si>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</si>
  <si>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</si>
  <si>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</si>
  <si>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</si>
  <si>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</si>
  <si>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</si>
  <si>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</si>
  <si>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</si>
  <si>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</si>
  <si>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</si>
  <si>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</si>
  <si>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</si>
  <si>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</si>
  <si>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</si>
  <si>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</si>
  <si>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</si>
  <si>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</si>
  <si>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</si>
  <si>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</si>
  <si>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</si>
  <si>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</si>
  <si>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</si>
  <si>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</si>
  <si>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</si>
  <si>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</si>
  <si>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</si>
  <si>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</si>
  <si>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</si>
  <si>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</si>
  <si>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</si>
  <si>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</si>
  <si>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</si>
  <si>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</si>
  <si>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</si>
  <si>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</si>
  <si>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</si>
  <si>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</si>
  <si>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</si>
  <si>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</si>
  <si>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</si>
  <si>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</si>
  <si>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</si>
  <si>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</si>
  <si>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</si>
  <si>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</si>
  <si>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</si>
  <si>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</si>
  <si>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</si>
  <si>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</si>
  <si>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</si>
  <si>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</si>
  <si>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</si>
  <si>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</si>
  <si>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</si>
  <si>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</si>
  <si>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</si>
  <si>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</si>
  <si>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</si>
  <si>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</si>
  <si>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</si>
  <si>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</si>
  <si>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</si>
  <si>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</si>
  <si>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</si>
  <si>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</si>
  <si>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</si>
  <si>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</si>
  <si>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</si>
  <si>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</si>
  <si>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</si>
  <si>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</si>
  <si>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</si>
  <si>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</si>
  <si>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</si>
  <si>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</si>
  <si>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</si>
  <si>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</si>
  <si>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</si>
  <si>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</si>
  <si>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</si>
  <si>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</si>
  <si>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</si>
  <si>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</si>
  <si>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</si>
  <si>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</si>
  <si>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</si>
  <si>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</si>
  <si>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</si>
  <si>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</si>
  <si>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</si>
  <si>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</si>
  <si>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</si>
  <si>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</si>
  <si>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</si>
  <si>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</si>
  <si>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</si>
  <si>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</si>
  <si>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</si>
  <si>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</si>
  <si>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</si>
  <si>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</si>
  <si>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</si>
  <si>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</si>
  <si>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</si>
  <si>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</si>
  <si>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</si>
  <si>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</si>
  <si>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</si>
  <si>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</si>
  <si>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</si>
  <si>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</si>
  <si>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</si>
  <si>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</si>
  <si>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</si>
  <si>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</si>
  <si>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</si>
  <si>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</si>
  <si>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</si>
  <si>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</si>
  <si>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</si>
  <si>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</si>
  <si>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</si>
  <si>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</si>
  <si>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</si>
  <si>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</si>
  <si>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</si>
  <si>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</si>
  <si>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</si>
  <si>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</si>
  <si>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</si>
  <si>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</si>
  <si>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</si>
  <si>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</si>
  <si>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</si>
  <si>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</si>
  <si>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</si>
  <si>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</si>
  <si>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</si>
  <si>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</si>
  <si>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</si>
  <si>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</si>
  <si>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</si>
  <si>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</si>
  <si>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</si>
  <si>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</si>
  <si>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</si>
  <si>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</si>
  <si>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</si>
  <si>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</si>
  <si>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</si>
  <si>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</si>
  <si>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</si>
  <si>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</si>
  <si>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</si>
  <si>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</si>
  <si>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</si>
  <si>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</si>
  <si>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</si>
  <si>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</si>
  <si>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</si>
  <si>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</si>
  <si>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</si>
  <si>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</si>
  <si>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</si>
  <si>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</si>
  <si>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</si>
  <si>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</si>
  <si>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</si>
  <si>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</si>
  <si>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</si>
  <si>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</si>
  <si>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</si>
  <si>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</si>
  <si>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</si>
  <si>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</si>
  <si>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</si>
  <si>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</si>
  <si>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</si>
  <si>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</si>
  <si>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</si>
  <si>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</si>
  <si>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</si>
  <si>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</si>
  <si>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</si>
  <si>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</si>
  <si>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</si>
  <si>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</si>
  <si>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</si>
  <si>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</si>
  <si>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</si>
  <si>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</si>
  <si>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</si>
  <si>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</si>
  <si>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</si>
  <si>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</si>
  <si>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</si>
  <si>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</si>
  <si>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</si>
  <si>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</si>
  <si>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</si>
  <si>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</si>
  <si>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</si>
  <si>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</si>
  <si>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</si>
  <si>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</si>
  <si>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</si>
  <si>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</si>
  <si>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</si>
  <si>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</si>
  <si>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</si>
  <si>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</si>
  <si>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</si>
  <si>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</si>
  <si>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</si>
  <si>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</si>
  <si>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</si>
  <si>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</si>
  <si>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</si>
  <si>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</si>
  <si>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</si>
  <si>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</si>
  <si>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</si>
  <si>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</si>
  <si>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</si>
  <si>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</si>
  <si>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</si>
  <si>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</si>
  <si>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</si>
  <si>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</si>
  <si>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</si>
  <si>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</si>
  <si>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</si>
  <si>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</si>
  <si>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</si>
  <si>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</si>
  <si>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</si>
  <si>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</si>
  <si>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</si>
  <si>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</si>
  <si>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</si>
  <si>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</si>
  <si>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</si>
  <si>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</si>
  <si>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</si>
  <si>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</si>
  <si>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</si>
  <si>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</si>
  <si>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</si>
  <si>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</si>
  <si>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</si>
  <si>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</si>
  <si>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</si>
  <si>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</si>
  <si>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</si>
  <si>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</si>
  <si>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</si>
  <si>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</si>
  <si>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</si>
  <si>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</si>
  <si>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</si>
  <si>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</si>
  <si>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</si>
  <si>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</si>
  <si>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</si>
  <si>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</si>
  <si>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</si>
  <si>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</si>
  <si>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</si>
  <si>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</si>
  <si>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</si>
  <si>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</si>
  <si>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</si>
  <si>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</si>
  <si>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</si>
  <si>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</si>
  <si>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</si>
  <si>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</si>
  <si>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</si>
  <si>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</si>
  <si>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</si>
  <si>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</si>
  <si>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</si>
  <si>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</si>
  <si>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</si>
  <si>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</si>
  <si>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</si>
  <si>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</si>
  <si>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</si>
  <si>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</si>
  <si>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</si>
  <si>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</si>
  <si>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</si>
  <si>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</si>
  <si>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</si>
  <si>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</si>
  <si>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</si>
  <si>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</si>
  <si>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</si>
  <si>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</si>
  <si>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</si>
  <si>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</si>
  <si>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</si>
  <si>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</si>
  <si>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</si>
  <si>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</si>
  <si>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</si>
  <si>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</si>
  <si>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</si>
  <si>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</si>
  <si>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</si>
  <si>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</si>
  <si>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</si>
  <si>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</si>
  <si>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</si>
  <si>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</si>
  <si>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</si>
  <si>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</si>
  <si>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</si>
  <si>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</si>
  <si>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</si>
  <si>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</si>
  <si>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</si>
  <si>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</si>
  <si>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</si>
  <si>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</si>
  <si>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</si>
  <si>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</si>
  <si>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</si>
  <si>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</si>
  <si>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</si>
  <si>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</si>
  <si>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</si>
  <si>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</si>
  <si>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</si>
  <si>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</si>
  <si>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</si>
  <si>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</si>
  <si>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</si>
  <si>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</si>
  <si>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</si>
  <si>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</si>
  <si>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</si>
  <si>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</si>
  <si>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</si>
  <si>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</si>
  <si>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</si>
  <si>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</si>
  <si>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</si>
  <si>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</si>
  <si>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</si>
  <si>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</si>
  <si>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</si>
  <si>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</si>
  <si>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</si>
  <si>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</si>
  <si>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</si>
  <si>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</si>
  <si>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</si>
  <si>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</si>
  <si>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</si>
  <si>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</si>
  <si>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</si>
  <si>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</si>
  <si>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</si>
  <si>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</si>
  <si>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</si>
  <si>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</si>
  <si>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</si>
  <si>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</si>
  <si>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</si>
  <si>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</si>
  <si>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</si>
  <si>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</si>
  <si>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</si>
  <si>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</si>
  <si>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</si>
  <si>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</si>
  <si>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</si>
  <si>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</si>
  <si>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</si>
  <si>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</si>
  <si>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</si>
  <si>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</si>
  <si>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</si>
  <si>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</si>
  <si>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</si>
  <si>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</si>
  <si>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</si>
  <si>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</si>
  <si>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</si>
  <si>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</si>
  <si>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</si>
  <si>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</si>
  <si>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</si>
  <si>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</si>
  <si>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</si>
  <si>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</si>
  <si>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</si>
  <si>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</si>
  <si>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</si>
  <si>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</si>
  <si>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</si>
  <si>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</si>
  <si>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</si>
  <si>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</si>
  <si>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</si>
  <si>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</si>
  <si>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</si>
  <si>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</si>
  <si>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</si>
  <si>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</si>
  <si>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</si>
  <si>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</si>
  <si>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</si>
  <si>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</si>
  <si>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</si>
  <si>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</si>
  <si>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</si>
  <si>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</si>
  <si>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</si>
  <si>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</si>
  <si>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</si>
  <si>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</si>
  <si>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</si>
  <si>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</si>
  <si>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</si>
  <si>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</si>
  <si>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</si>
  <si>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</si>
  <si>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</si>
  <si>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</si>
  <si>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</si>
  <si>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</si>
  <si>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</si>
  <si>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</si>
  <si>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</si>
  <si>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</si>
  <si>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</si>
  <si>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</si>
  <si>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</si>
  <si>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</si>
  <si>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</si>
  <si>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</si>
  <si>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</si>
  <si>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</si>
  <si>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</si>
  <si>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</si>
  <si>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</si>
  <si>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</si>
  <si>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</si>
  <si>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</si>
  <si>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</si>
  <si>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</si>
  <si>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</si>
  <si>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</si>
  <si>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</si>
  <si>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</si>
  <si>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</si>
  <si>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</si>
  <si>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</si>
  <si>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</si>
  <si>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</si>
  <si>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</si>
  <si>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</si>
  <si>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</si>
  <si>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</si>
  <si>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</si>
  <si>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</si>
  <si>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</si>
  <si>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</si>
  <si>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</si>
  <si>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</si>
  <si>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</si>
  <si>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</si>
  <si>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</si>
  <si>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</si>
  <si>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</si>
  <si>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</si>
  <si>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</si>
  <si>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</si>
  <si>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</si>
  <si>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</si>
  <si>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</si>
  <si>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</si>
  <si>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</si>
  <si>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</si>
  <si>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</si>
  <si>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</si>
  <si>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</si>
  <si>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</si>
  <si>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</si>
  <si>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</si>
  <si>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</si>
  <si>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</si>
  <si>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</si>
  <si>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</si>
  <si>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</si>
  <si>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</si>
  <si>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</si>
  <si>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</si>
  <si>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</si>
  <si>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</si>
  <si>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</si>
  <si>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</si>
  <si>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</si>
  <si>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</si>
  <si>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</si>
  <si>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</si>
  <si>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</si>
  <si>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</si>
  <si>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</si>
  <si>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</si>
  <si>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</si>
  <si>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</si>
  <si>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</si>
  <si>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</si>
  <si>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</si>
  <si>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</si>
  <si>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</si>
  <si>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</si>
  <si>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</si>
  <si>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</si>
  <si>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</si>
  <si>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</si>
  <si>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</si>
  <si>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</si>
  <si>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</si>
  <si>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</si>
  <si>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</si>
  <si>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</si>
  <si>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</si>
  <si>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</si>
  <si>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</si>
  <si>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</si>
  <si>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</si>
  <si>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</si>
  <si>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</si>
  <si>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</si>
  <si>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</si>
  <si>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</si>
  <si>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</si>
  <si>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</si>
  <si>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</si>
  <si>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</si>
  <si>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</si>
  <si>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</si>
  <si>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</si>
  <si>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</si>
  <si>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</si>
  <si>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</si>
  <si>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</si>
  <si>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</si>
  <si>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</si>
  <si>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</si>
  <si>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</si>
  <si>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</si>
  <si>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</si>
  <si>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</si>
  <si>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</si>
  <si>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</si>
  <si>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</si>
  <si>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</si>
  <si>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</si>
  <si>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</si>
  <si>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</si>
  <si>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</si>
  <si>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</si>
  <si>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</si>
  <si>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</si>
  <si>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</si>
  <si>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</si>
  <si>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</si>
  <si>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</si>
  <si>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</si>
  <si>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</si>
  <si>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</si>
  <si>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</si>
  <si>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</si>
  <si>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</si>
  <si>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</si>
  <si>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</si>
  <si>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</si>
  <si>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</si>
  <si>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</si>
  <si>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</si>
  <si>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</si>
  <si>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</si>
  <si>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</si>
  <si>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</si>
  <si>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</si>
  <si>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</si>
  <si>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</si>
  <si>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</si>
  <si>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</si>
  <si>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</si>
  <si>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</si>
  <si>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</si>
  <si>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</si>
  <si>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</si>
  <si>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</si>
  <si>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</si>
  <si>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</si>
  <si>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</si>
  <si>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</si>
  <si>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</si>
  <si>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</si>
  <si>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</si>
  <si>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</si>
  <si>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</si>
  <si>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</si>
  <si>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</si>
  <si>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</si>
  <si>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</si>
  <si>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</si>
  <si>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</si>
  <si>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</si>
  <si>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</si>
  <si>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</si>
  <si>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</si>
  <si>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</si>
  <si>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</si>
  <si>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</si>
  <si>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</si>
  <si>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</si>
  <si>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</si>
  <si>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</si>
  <si>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</si>
  <si>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</si>
  <si>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</si>
  <si>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</si>
  <si>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</si>
  <si>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</si>
  <si>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</si>
  <si>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</si>
  <si>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</si>
  <si>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</si>
  <si>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</si>
  <si>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</si>
  <si>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</si>
  <si>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</si>
  <si>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</si>
  <si>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</si>
  <si>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</si>
  <si>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</si>
  <si>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</si>
  <si>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</si>
  <si>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</si>
  <si>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</si>
  <si>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</si>
  <si>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</si>
  <si>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</si>
  <si>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</si>
  <si>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</si>
  <si>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</si>
  <si>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</si>
  <si>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</si>
  <si>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</si>
  <si>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</si>
  <si>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</si>
  <si>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</si>
  <si>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</si>
  <si>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</si>
  <si>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</si>
  <si>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</si>
  <si>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</si>
  <si>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</si>
  <si>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</si>
  <si>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</si>
  <si>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</si>
  <si>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</si>
  <si>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</si>
  <si>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</si>
  <si>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</si>
  <si>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</si>
  <si>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</si>
  <si>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</si>
  <si>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</si>
  <si>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</si>
  <si>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</si>
  <si>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</si>
  <si>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</si>
  <si>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</si>
  <si>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</si>
  <si>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</si>
  <si>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</si>
  <si>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</si>
  <si>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</si>
  <si>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</si>
  <si>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</si>
  <si>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</si>
  <si>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</si>
  <si>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</si>
  <si>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</si>
  <si>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</si>
  <si>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</si>
  <si>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</si>
  <si>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</si>
  <si>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</si>
  <si>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</si>
  <si>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</si>
  <si>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</si>
  <si>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</si>
  <si>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</si>
  <si>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</si>
  <si>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</si>
  <si>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</si>
  <si>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</si>
  <si>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</si>
  <si>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</si>
  <si>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</si>
  <si>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</si>
  <si>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</si>
  <si>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</si>
  <si>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</si>
  <si>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</si>
  <si>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</si>
  <si>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</si>
  <si>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</si>
  <si>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</si>
  <si>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</si>
  <si>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</si>
  <si>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</si>
  <si>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</si>
  <si>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</si>
  <si>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</si>
  <si>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</si>
  <si>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</si>
  <si>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</si>
  <si>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</si>
  <si>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</si>
  <si>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</si>
  <si>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</si>
  <si>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</si>
  <si>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</si>
  <si>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</si>
  <si>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</si>
  <si>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</si>
  <si>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</si>
  <si>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</si>
  <si>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</si>
  <si>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</si>
  <si>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</si>
  <si>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</si>
  <si>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</si>
  <si>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</si>
  <si>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</si>
  <si>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</si>
  <si>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</si>
  <si>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</si>
  <si>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</si>
  <si>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</si>
  <si>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</si>
  <si>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</si>
  <si>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</si>
  <si>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</si>
  <si>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</si>
  <si>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</si>
  <si>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</si>
  <si>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</si>
  <si>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</si>
  <si>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</si>
  <si>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</si>
  <si>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</si>
  <si>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</si>
  <si>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</si>
  <si>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</si>
  <si>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</si>
  <si>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</si>
  <si>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</si>
  <si>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</si>
  <si>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</si>
  <si>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</si>
  <si>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</si>
  <si>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</si>
  <si>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</si>
  <si>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</si>
  <si>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</si>
  <si>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</si>
  <si>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</si>
  <si>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</si>
  <si>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</si>
  <si>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</si>
  <si>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</si>
  <si>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</si>
  <si>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</si>
  <si>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</si>
  <si>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</si>
  <si>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</si>
  <si>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</si>
  <si>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</si>
  <si>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</si>
  <si>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</si>
  <si>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</si>
  <si>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</si>
  <si>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</si>
  <si>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</si>
  <si>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</si>
  <si>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</si>
  <si>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</si>
  <si>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</si>
  <si>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</si>
  <si>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</si>
  <si>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</si>
  <si>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</si>
  <si>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</si>
  <si>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</si>
  <si>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</si>
  <si>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</si>
  <si>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</si>
  <si>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</si>
  <si>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</si>
  <si>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</si>
  <si>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</si>
  <si>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</si>
  <si>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</si>
  <si>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</si>
  <si>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</si>
  <si>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</si>
  <si>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</si>
  <si>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</si>
  <si>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</si>
  <si>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</si>
  <si>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</si>
  <si>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</si>
  <si>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</si>
  <si>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</si>
  <si>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</si>
  <si>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</si>
  <si>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</si>
  <si>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</si>
  <si>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</si>
  <si>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</si>
  <si>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</si>
  <si>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</si>
  <si>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</si>
  <si>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</si>
  <si>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</si>
  <si>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</si>
  <si>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</si>
  <si>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</si>
  <si>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</si>
  <si>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</si>
  <si>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</si>
  <si>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</si>
  <si>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</si>
  <si>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</si>
  <si>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</si>
  <si>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</si>
  <si>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</si>
  <si>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</si>
  <si>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</si>
  <si>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</si>
  <si>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</si>
  <si>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</si>
  <si>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</si>
  <si>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</si>
  <si>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</si>
  <si>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</si>
  <si>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</si>
  <si>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</si>
  <si>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</si>
  <si>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</si>
  <si>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</si>
  <si>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</si>
  <si>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</si>
  <si>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</si>
  <si>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</si>
  <si>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</si>
  <si>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</si>
  <si>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</si>
  <si>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</si>
  <si>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</si>
  <si>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</si>
  <si>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</si>
  <si>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</si>
  <si>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</si>
  <si>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</si>
  <si>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</si>
  <si>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</si>
  <si>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</si>
  <si>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</si>
  <si>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</si>
  <si>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</si>
  <si>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</si>
  <si>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</si>
  <si>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</si>
  <si>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</si>
  <si>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</si>
  <si>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</si>
  <si>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</si>
  <si>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</si>
  <si>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</si>
  <si>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</si>
  <si>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</si>
  <si>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</si>
  <si>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</si>
  <si>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</si>
  <si>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</si>
  <si>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</si>
  <si>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</si>
  <si>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</si>
  <si>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</si>
  <si>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</si>
  <si>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</si>
  <si>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</si>
  <si>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</si>
  <si>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</si>
  <si>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</si>
  <si>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</si>
  <si>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</si>
  <si>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</si>
  <si>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</si>
  <si>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</si>
  <si>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</si>
  <si>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</si>
  <si>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</si>
  <si>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</si>
  <si>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</si>
  <si>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</si>
  <si>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</si>
  <si>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</si>
  <si>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</si>
  <si>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</si>
  <si>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</si>
  <si>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</si>
  <si>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</si>
  <si>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</si>
  <si>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</si>
  <si>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</si>
  <si>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</si>
  <si>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</si>
  <si>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</si>
  <si>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</si>
  <si>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</si>
  <si>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</si>
  <si>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</si>
  <si>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</si>
  <si>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</si>
  <si>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</si>
  <si>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</si>
  <si>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</si>
  <si>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</si>
  <si>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</si>
  <si>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</si>
  <si>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</si>
  <si>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</si>
  <si>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</si>
  <si>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</si>
  <si>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</si>
  <si>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</si>
  <si>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</si>
  <si>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</si>
  <si>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</si>
  <si>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</si>
  <si>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</si>
  <si>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</si>
  <si>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</si>
  <si>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</si>
  <si>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</si>
  <si>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</si>
  <si>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</si>
  <si>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</si>
  <si>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</si>
  <si>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</si>
  <si>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</si>
  <si>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</si>
  <si>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</si>
  <si>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</si>
  <si>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</si>
  <si>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</si>
  <si>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</si>
  <si>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</si>
  <si>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</si>
  <si>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</si>
  <si>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</si>
  <si>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</si>
  <si>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</si>
  <si>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</si>
  <si>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</si>
  <si>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</si>
  <si>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</si>
  <si>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</si>
  <si>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</si>
  <si>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</si>
  <si>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</si>
  <si>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</si>
  <si>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</si>
  <si>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</si>
  <si>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</si>
  <si>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</si>
  <si>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</si>
  <si>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</si>
  <si>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</si>
  <si>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</si>
  <si>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</si>
  <si>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</si>
  <si>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</si>
  <si>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</si>
  <si>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</si>
  <si>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</si>
  <si>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</si>
  <si>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</si>
  <si>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</si>
  <si>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</si>
  <si>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</si>
  <si>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</si>
  <si>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</si>
  <si>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</si>
  <si>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</si>
  <si>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</si>
  <si>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</si>
  <si>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</si>
  <si>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</si>
  <si>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</si>
  <si>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</si>
  <si>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</si>
  <si>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</si>
  <si>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</si>
  <si>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</si>
  <si>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</si>
  <si>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</si>
  <si>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</si>
  <si>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</si>
  <si>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</si>
  <si>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</si>
  <si>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</si>
  <si>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</si>
  <si>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</si>
  <si>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</si>
  <si>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</si>
  <si>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</si>
  <si>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</si>
  <si>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</si>
  <si>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</si>
  <si>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</si>
  <si>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</si>
  <si>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</si>
  <si>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</si>
  <si>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</si>
  <si>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</si>
  <si>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</si>
  <si>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</si>
  <si>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</si>
  <si>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</si>
  <si>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</si>
  <si>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</si>
  <si>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</si>
  <si>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</si>
  <si>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</si>
  <si>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</si>
  <si>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</si>
  <si>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</si>
  <si>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</si>
  <si>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</si>
  <si>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</si>
  <si>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</si>
  <si>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</si>
  <si>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</si>
  <si>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</si>
  <si>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</si>
  <si>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</si>
  <si>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</si>
  <si>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</si>
  <si>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</si>
  <si>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</si>
  <si>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</si>
  <si>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</si>
  <si>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</si>
  <si>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</si>
  <si>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</si>
  <si>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</si>
  <si>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</si>
  <si>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</si>
  <si>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</si>
  <si>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</si>
  <si>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</si>
  <si>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</si>
  <si>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</si>
  <si>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</si>
  <si>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</si>
  <si>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</si>
  <si>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</si>
  <si>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</si>
  <si>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</si>
  <si>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</si>
  <si>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</si>
  <si>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</si>
  <si>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</si>
  <si>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</si>
  <si>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</si>
  <si>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</si>
  <si>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</si>
  <si>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</si>
  <si>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</si>
  <si>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</si>
  <si>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</si>
  <si>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</si>
  <si>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</si>
  <si>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</si>
  <si>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</si>
  <si>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</si>
  <si>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</si>
  <si>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</si>
  <si>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</si>
  <si>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</si>
  <si>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</si>
  <si>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</si>
  <si>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</si>
  <si>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</si>
  <si>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</si>
  <si>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</si>
  <si>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</si>
  <si>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</si>
  <si>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</si>
  <si>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</si>
  <si>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</si>
  <si>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</si>
  <si>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</si>
  <si>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</si>
  <si>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</si>
  <si>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</si>
  <si>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</si>
  <si>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</si>
  <si>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</si>
  <si>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</si>
  <si>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</si>
  <si>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</si>
  <si>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</si>
  <si>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</si>
  <si>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</si>
  <si>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</si>
  <si>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</si>
  <si>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</si>
  <si>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</si>
  <si>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</si>
  <si>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</si>
  <si>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</si>
  <si>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</si>
  <si>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</si>
  <si>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</si>
  <si>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</si>
  <si>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</si>
  <si>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</si>
  <si>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</si>
  <si>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</si>
  <si>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</si>
  <si>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</si>
  <si>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</si>
  <si>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</si>
  <si>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</si>
  <si>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</si>
  <si>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</si>
  <si>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</si>
  <si>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</si>
  <si>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</si>
  <si>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</si>
  <si>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</si>
  <si>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</si>
  <si>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</si>
  <si>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</si>
  <si>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</si>
  <si>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</si>
  <si>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</si>
  <si>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</si>
  <si>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</si>
  <si>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</si>
  <si>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</si>
  <si>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</si>
  <si>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</si>
  <si>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</si>
  <si>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</si>
  <si>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</si>
  <si>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</si>
  <si>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</si>
  <si>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</si>
  <si>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</si>
  <si>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</si>
  <si>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</si>
  <si>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</si>
  <si>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</si>
  <si>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</si>
  <si>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</si>
  <si>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</si>
  <si>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</si>
  <si>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</si>
  <si>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</si>
  <si>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</si>
  <si>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</si>
  <si>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</si>
  <si>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</si>
  <si>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</si>
  <si>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</si>
  <si>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</si>
  <si>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</si>
  <si>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</si>
  <si>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</si>
  <si>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</si>
  <si>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</si>
  <si>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</si>
  <si>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</si>
  <si>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</si>
  <si>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</si>
  <si>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</si>
  <si>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</si>
  <si>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</si>
  <si>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</si>
  <si>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</si>
  <si>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</si>
  <si>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</si>
  <si>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</si>
  <si>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</si>
  <si>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</si>
  <si>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</si>
  <si>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</si>
  <si>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</si>
  <si>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</si>
  <si>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</si>
  <si>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</si>
  <si>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</si>
  <si>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</si>
  <si>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</si>
  <si>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</si>
  <si>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</si>
  <si>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</si>
  <si>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</si>
  <si>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</si>
  <si>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</si>
  <si>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</si>
  <si>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</si>
  <si>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</si>
  <si>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</si>
  <si>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</si>
  <si>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</si>
  <si>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</si>
  <si>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</si>
  <si>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</si>
  <si>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</si>
  <si>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</si>
  <si>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</si>
  <si>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</si>
  <si>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</si>
  <si>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</si>
  <si>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</si>
  <si>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</si>
  <si>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</si>
  <si>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</si>
  <si>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</si>
  <si>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</si>
  <si>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</si>
  <si>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</si>
  <si>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</si>
  <si>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</si>
  <si>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</si>
  <si>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</si>
  <si>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</si>
  <si>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</si>
  <si>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</si>
  <si>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</si>
  <si>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</si>
  <si>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</si>
  <si>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</si>
  <si>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</si>
  <si>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</si>
  <si>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</si>
  <si>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</si>
  <si>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</si>
  <si>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</si>
  <si>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</si>
  <si>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</si>
  <si>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</si>
  <si>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</si>
  <si>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</si>
  <si>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</si>
  <si>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</si>
  <si>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</si>
  <si>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</si>
  <si>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</si>
  <si>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</si>
  <si>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</si>
  <si>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</si>
  <si>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</si>
  <si>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</si>
  <si>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</si>
  <si>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</si>
  <si>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</si>
  <si>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</si>
  <si>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</si>
  <si>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</si>
  <si>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</si>
  <si>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</si>
  <si>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</si>
  <si>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</si>
  <si>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</si>
  <si>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</si>
  <si>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</si>
  <si>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</si>
  <si>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</si>
  <si>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</si>
  <si>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</si>
  <si>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</si>
  <si>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</si>
  <si>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</si>
  <si>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</si>
  <si>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</si>
  <si>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</si>
  <si>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</si>
  <si>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</si>
  <si>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</si>
  <si>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</si>
  <si>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</si>
  <si>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</si>
  <si>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</si>
  <si>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</si>
  <si>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</si>
  <si>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</si>
  <si>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</si>
  <si>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</si>
  <si>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</si>
  <si>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</si>
  <si>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</si>
  <si>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</si>
  <si>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</si>
  <si>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</si>
  <si>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</si>
  <si>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</si>
  <si>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</si>
  <si>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</si>
  <si>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</si>
  <si>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</si>
  <si>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</si>
  <si>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</si>
  <si>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</si>
  <si>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</si>
  <si>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</si>
  <si>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</si>
  <si>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</si>
  <si>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</si>
  <si>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</si>
  <si>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</si>
  <si>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</si>
  <si>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</si>
  <si>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</si>
  <si>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</si>
  <si>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</si>
  <si>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</si>
  <si>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</si>
  <si>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</si>
  <si>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</si>
  <si>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</si>
  <si>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</si>
  <si>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</si>
  <si>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</si>
  <si>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</si>
  <si>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</si>
  <si>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</si>
  <si>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</si>
  <si>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</si>
  <si>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</si>
  <si>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</si>
  <si>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</si>
  <si>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</si>
  <si>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</si>
  <si>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</si>
  <si>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</si>
  <si>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</si>
  <si>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</si>
  <si>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</si>
  <si>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</si>
  <si>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</si>
  <si>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</si>
  <si>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</si>
  <si>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</si>
  <si>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</si>
  <si>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</si>
  <si>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</si>
  <si>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</si>
  <si>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</si>
  <si>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</si>
  <si>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</si>
  <si>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</si>
  <si>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</si>
  <si>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</si>
  <si>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</si>
  <si>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</si>
  <si>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</si>
  <si>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</si>
  <si>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</si>
  <si>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</si>
  <si>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</si>
  <si>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</si>
  <si>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</si>
  <si>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</si>
  <si>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</si>
  <si>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</si>
  <si>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</si>
  <si>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</si>
  <si>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</si>
  <si>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</si>
  <si>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</si>
  <si>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</si>
  <si>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</si>
  <si>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</si>
  <si>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</si>
  <si>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</si>
  <si>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</si>
  <si>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</si>
  <si>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</si>
  <si>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</si>
  <si>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</si>
  <si>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</si>
  <si>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</si>
  <si>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</si>
  <si>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</si>
  <si>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</si>
  <si>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</si>
  <si>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</si>
  <si>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</si>
  <si>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</si>
  <si>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</si>
  <si>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</si>
  <si>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</si>
  <si>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</si>
  <si>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</si>
  <si>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</si>
  <si>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</si>
  <si>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</si>
  <si>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</si>
  <si>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</si>
  <si>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</si>
  <si>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</si>
  <si>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</si>
  <si>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</si>
  <si>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</si>
  <si>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</si>
  <si>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</si>
  <si>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</si>
  <si>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</si>
  <si>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</si>
  <si>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</si>
  <si>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</si>
  <si>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</si>
  <si>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</si>
  <si>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</si>
  <si>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</si>
  <si>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</si>
  <si>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</si>
  <si>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</si>
  <si>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</si>
  <si>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</si>
  <si>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</si>
  <si>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</si>
  <si>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</si>
  <si>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</si>
  <si>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</si>
  <si>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</si>
  <si>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</si>
  <si>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</si>
  <si>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</si>
  <si>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</si>
  <si>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</si>
  <si>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</si>
  <si>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</si>
  <si>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</si>
  <si>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</si>
  <si>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</si>
  <si>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</si>
  <si>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</si>
  <si>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</si>
  <si>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</si>
  <si>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</si>
  <si>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</si>
  <si>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</si>
  <si>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</si>
  <si>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</si>
  <si>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</si>
  <si>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</si>
  <si>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</si>
  <si>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</si>
  <si>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</si>
  <si>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</si>
  <si>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</si>
  <si>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</si>
  <si>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</si>
  <si>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</si>
  <si>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</si>
  <si>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</si>
  <si>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</si>
  <si>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</si>
  <si>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</si>
  <si>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</si>
  <si>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</si>
  <si>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</si>
  <si>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</si>
  <si>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</si>
  <si>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</si>
  <si>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</si>
  <si>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</si>
  <si>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</si>
  <si>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</si>
  <si>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</si>
  <si>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</si>
  <si>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</si>
  <si>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</si>
  <si>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</si>
  <si>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</si>
  <si>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</si>
  <si>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</si>
  <si>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</si>
  <si>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</si>
  <si>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</si>
  <si>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</si>
  <si>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</si>
  <si>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</si>
  <si>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</si>
  <si>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</si>
  <si>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</si>
  <si>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</si>
  <si>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</si>
  <si>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</si>
  <si>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</si>
  <si>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</si>
  <si>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</si>
  <si>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</si>
  <si>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</si>
  <si>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</si>
  <si>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</si>
  <si>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</si>
  <si>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</si>
  <si>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</si>
  <si>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</si>
  <si>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</si>
  <si>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</si>
  <si>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</si>
  <si>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</si>
  <si>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</si>
  <si>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</si>
  <si>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</si>
  <si>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</si>
  <si>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</si>
  <si>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</si>
  <si>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</si>
  <si>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</si>
  <si>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</si>
  <si>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</si>
  <si>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</si>
  <si>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</si>
  <si>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</si>
  <si>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</si>
  <si>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</si>
  <si>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</si>
  <si>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</si>
  <si>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</si>
  <si>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</si>
  <si>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</si>
  <si>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</si>
  <si>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</si>
  <si>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</si>
  <si>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</si>
  <si>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</si>
  <si>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</si>
  <si>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</si>
  <si>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</si>
  <si>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</si>
  <si>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</si>
  <si>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</si>
  <si>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</si>
  <si>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</si>
  <si>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</si>
  <si>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</si>
  <si>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</si>
  <si>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</si>
  <si>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</si>
  <si>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</si>
  <si>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</si>
  <si>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</si>
  <si>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</si>
  <si>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</si>
  <si>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</si>
  <si>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</si>
  <si>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</si>
  <si>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</si>
  <si>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</si>
  <si>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</si>
  <si>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</si>
  <si>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</si>
  <si>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</si>
  <si>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</si>
  <si>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</si>
  <si>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</si>
  <si>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</si>
  <si>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</si>
  <si>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</si>
  <si>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</si>
  <si>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</si>
  <si>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</si>
  <si>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</si>
  <si>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</si>
  <si>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</si>
  <si>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</si>
  <si>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</si>
  <si>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</si>
  <si>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</si>
  <si>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</si>
  <si>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</si>
  <si>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</si>
  <si>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</si>
  <si>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</si>
  <si>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</si>
  <si>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</si>
  <si>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</si>
  <si>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</si>
  <si>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</si>
  <si>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</si>
  <si>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</si>
  <si>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</si>
  <si>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</si>
  <si>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</si>
  <si>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</si>
  <si>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</si>
  <si>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</si>
  <si>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</si>
  <si>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</si>
  <si>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</si>
  <si>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</si>
  <si>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</si>
  <si>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</si>
  <si>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</si>
  <si>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</si>
  <si>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</si>
  <si>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</si>
  <si>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</si>
  <si>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</si>
  <si>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</si>
  <si>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</si>
  <si>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</si>
  <si>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</si>
  <si>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</si>
  <si>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</si>
  <si>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</si>
  <si>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</si>
  <si>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</si>
  <si>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</si>
  <si>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</si>
  <si>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</si>
  <si>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</si>
  <si>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</si>
  <si>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</si>
  <si>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</si>
  <si>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</si>
  <si>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</si>
  <si>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</si>
  <si>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</si>
  <si>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</si>
  <si>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</si>
  <si>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</si>
  <si>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</si>
  <si>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</si>
  <si>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</si>
  <si>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</si>
  <si>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</si>
  <si>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</si>
  <si>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</si>
  <si>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</si>
  <si>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</si>
  <si>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</si>
  <si>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</si>
  <si>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</si>
  <si>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</si>
  <si>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</si>
  <si>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</si>
  <si>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</si>
  <si>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</si>
  <si>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</si>
  <si>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</si>
  <si>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</si>
  <si>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</si>
  <si>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</si>
  <si>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</si>
  <si>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</si>
  <si>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</si>
  <si>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</si>
  <si>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</si>
  <si>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</si>
  <si>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</si>
  <si>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</si>
  <si>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</si>
  <si>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</si>
  <si>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</si>
  <si>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</si>
  <si>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</si>
  <si>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</si>
  <si>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</si>
  <si>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</si>
  <si>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</si>
  <si>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</si>
  <si>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</si>
  <si>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</si>
  <si>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</si>
  <si>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</si>
  <si>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</si>
  <si>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</si>
  <si>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</si>
  <si>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</si>
  <si>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</si>
  <si>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</si>
  <si>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</si>
  <si>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</si>
  <si>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</si>
  <si>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</si>
  <si>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</si>
  <si>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</si>
  <si>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</si>
  <si>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</si>
  <si>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</si>
  <si>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</si>
  <si>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</si>
  <si>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</si>
  <si>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</si>
  <si>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</si>
  <si>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</si>
  <si>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</si>
  <si>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</si>
  <si>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</si>
  <si>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</si>
  <si>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</si>
  <si>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</si>
  <si>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</si>
  <si>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</si>
  <si>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</si>
  <si>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</si>
  <si>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</si>
  <si>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</si>
  <si>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</si>
  <si>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</si>
  <si>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</si>
  <si>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</si>
  <si>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</si>
  <si>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</si>
  <si>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</si>
  <si>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</si>
  <si>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</si>
  <si>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</si>
  <si>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</si>
  <si>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</si>
  <si>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</si>
  <si>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</si>
  <si>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</si>
  <si>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</si>
  <si>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</si>
  <si>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</si>
  <si>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</si>
  <si>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</si>
  <si>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</si>
  <si>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</si>
  <si>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</si>
  <si>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</si>
  <si>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</si>
  <si>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</si>
  <si>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</si>
  <si>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</si>
  <si>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</si>
  <si>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</si>
  <si>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</si>
  <si>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</si>
  <si>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</si>
  <si>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</si>
  <si>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</si>
  <si>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</si>
  <si>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</si>
  <si>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</si>
  <si>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</si>
  <si>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</si>
  <si>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</si>
  <si>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</si>
  <si>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</si>
  <si>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</si>
  <si>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</si>
  <si>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</si>
  <si>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</si>
  <si>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</si>
  <si>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</si>
  <si>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</si>
  <si>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</si>
  <si>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</si>
  <si>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</si>
  <si>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</si>
  <si>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</si>
  <si>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</si>
  <si>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</si>
  <si>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</si>
  <si>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</si>
  <si>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</si>
  <si>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</si>
  <si>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</si>
  <si>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</si>
  <si>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</si>
  <si>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</si>
  <si>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</si>
  <si>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</si>
  <si>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</si>
  <si>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</si>
  <si>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</si>
  <si>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</si>
  <si>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</si>
  <si>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</si>
  <si>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</si>
  <si>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</si>
  <si>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</si>
  <si>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</si>
  <si>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</si>
  <si>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</si>
  <si>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</si>
  <si>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</si>
  <si>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</si>
  <si>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</si>
  <si>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</si>
  <si>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</si>
  <si>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</si>
  <si>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</si>
  <si>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</si>
  <si>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</si>
  <si>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</si>
  <si>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</si>
  <si>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</si>
  <si>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</si>
  <si>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</si>
  <si>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</si>
  <si>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</si>
  <si>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</si>
  <si>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</si>
  <si>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</si>
  <si>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</si>
  <si>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</si>
  <si>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</si>
  <si>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</si>
  <si>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</si>
  <si>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</si>
  <si>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</si>
  <si>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</si>
  <si>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</si>
  <si>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</si>
  <si>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</si>
  <si>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</si>
  <si>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</si>
  <si>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</si>
  <si>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</si>
  <si>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</si>
  <si>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</si>
  <si>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</si>
  <si>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</si>
  <si>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</si>
  <si>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</si>
  <si>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</si>
  <si>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</si>
  <si>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</si>
  <si>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</si>
  <si>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</si>
  <si>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</si>
  <si>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</si>
  <si>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</si>
  <si>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</si>
  <si>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</si>
  <si>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</si>
  <si>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</si>
  <si>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</si>
  <si>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</si>
  <si>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</si>
  <si>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</si>
  <si>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</si>
  <si>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</si>
  <si>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</si>
  <si>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</si>
  <si>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</si>
  <si>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</si>
  <si>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</si>
  <si>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</si>
  <si>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</si>
  <si>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</si>
  <si>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</si>
  <si>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</si>
  <si>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</si>
  <si>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</si>
  <si>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</si>
  <si>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</si>
  <si>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</si>
  <si>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</si>
  <si>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</si>
  <si>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</si>
  <si>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</si>
  <si>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</si>
  <si>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</si>
  <si>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</si>
  <si>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</si>
  <si>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</si>
  <si>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</si>
  <si>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</si>
  <si>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</si>
  <si>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</si>
  <si>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</si>
  <si>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</si>
  <si>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</si>
  <si>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</si>
  <si>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</si>
  <si>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</si>
  <si>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</si>
  <si>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</si>
  <si>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</si>
  <si>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</si>
  <si>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</si>
  <si>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</si>
  <si>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</si>
  <si>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</si>
  <si>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</si>
  <si>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</si>
  <si>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</si>
  <si>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</si>
  <si>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</si>
  <si>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</si>
  <si>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</si>
  <si>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</si>
  <si>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</si>
  <si>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</si>
  <si>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</si>
  <si>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</si>
  <si>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</si>
  <si>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</si>
  <si>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</si>
  <si>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</si>
  <si>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</si>
  <si>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</si>
  <si>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</si>
  <si>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</si>
  <si>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</si>
  <si>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</si>
  <si>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</si>
  <si>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</si>
  <si>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</si>
  <si>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</si>
  <si>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</si>
  <si>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</si>
  <si>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</si>
  <si>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</si>
  <si>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</si>
  <si>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</si>
  <si>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</si>
  <si>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</si>
  <si>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</si>
  <si>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</si>
  <si>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</si>
  <si>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</si>
  <si>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</si>
  <si>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</si>
  <si>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</si>
  <si>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</si>
  <si>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</si>
  <si>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</si>
  <si>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</si>
  <si>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</si>
  <si>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</si>
  <si>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</si>
  <si>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</si>
  <si>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</si>
  <si>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</si>
  <si>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</si>
  <si>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</si>
  <si>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</si>
  <si>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</si>
  <si>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</si>
  <si>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</si>
  <si>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</si>
  <si>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</si>
  <si>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</si>
  <si>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</si>
  <si>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</si>
  <si>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</si>
  <si>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</si>
  <si>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</si>
  <si>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</si>
  <si>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</si>
  <si>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</si>
  <si>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</si>
  <si>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</si>
  <si>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</si>
  <si>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</si>
  <si>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</si>
  <si>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</si>
  <si>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</si>
  <si>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</si>
  <si>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</si>
  <si>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</si>
  <si>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</si>
  <si>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</si>
  <si>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</si>
  <si>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</si>
  <si>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</si>
  <si>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</si>
  <si>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</si>
  <si>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</si>
  <si>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</si>
  <si>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</si>
  <si>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</si>
  <si>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</si>
  <si>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</si>
  <si>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</si>
  <si>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</si>
  <si>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</si>
  <si>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</si>
  <si>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</si>
  <si>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</si>
  <si>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</si>
  <si>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</si>
  <si>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</si>
  <si>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</si>
  <si>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</si>
  <si>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</si>
  <si>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</si>
  <si>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</si>
  <si>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</si>
  <si>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</si>
  <si>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</si>
  <si>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</si>
  <si>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</si>
  <si>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</si>
  <si>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</si>
  <si>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</si>
  <si>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</si>
  <si>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</si>
  <si>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</si>
  <si>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</si>
  <si>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</si>
  <si>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</si>
  <si>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</si>
  <si>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</si>
  <si>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</si>
  <si>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</si>
  <si>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</si>
  <si>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</si>
  <si>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</si>
  <si>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</si>
  <si>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</si>
  <si>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</si>
  <si>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</si>
  <si>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</si>
  <si>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</si>
  <si>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</si>
  <si>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</si>
  <si>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</si>
  <si>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</si>
  <si>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</si>
  <si>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</si>
  <si>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</si>
  <si>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</si>
  <si>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</si>
  <si>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</si>
  <si>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</si>
  <si>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</si>
  <si>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</si>
  <si>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</si>
  <si>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</si>
  <si>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</si>
  <si>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</si>
  <si>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</si>
  <si>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</si>
  <si>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</si>
  <si>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</si>
  <si>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</si>
  <si>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</si>
  <si>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</si>
  <si>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</si>
  <si>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</si>
  <si>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</si>
  <si>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</si>
  <si>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</si>
  <si>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</si>
  <si>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</si>
  <si>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</si>
  <si>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</si>
  <si>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</si>
  <si>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</si>
  <si>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</si>
  <si>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</si>
  <si>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</si>
  <si>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</si>
  <si>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</si>
  <si>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</si>
  <si>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</si>
  <si>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</si>
  <si>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</si>
  <si>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</si>
  <si>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</si>
  <si>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</si>
  <si>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</si>
  <si>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</si>
  <si>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</si>
  <si>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</si>
  <si>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</si>
  <si>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</si>
  <si>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</si>
  <si>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</si>
  <si>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</si>
  <si>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</si>
  <si>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</si>
  <si>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</si>
  <si>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</si>
  <si>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</si>
  <si>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</si>
  <si>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</si>
  <si>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</si>
  <si>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</si>
  <si>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</si>
  <si>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</si>
  <si>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</si>
  <si>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</si>
  <si>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</si>
  <si>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</si>
  <si>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</si>
  <si>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</si>
  <si>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</si>
  <si>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</si>
  <si>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</si>
  <si>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</si>
  <si>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</si>
  <si>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</si>
  <si>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</si>
  <si>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</si>
  <si>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</si>
  <si>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</si>
  <si>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</si>
  <si>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</si>
  <si>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</si>
  <si>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</si>
  <si>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</si>
  <si>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</si>
  <si>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</si>
  <si>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</si>
  <si>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</si>
  <si>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</si>
  <si>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</si>
  <si>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</si>
  <si>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</si>
  <si>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</si>
  <si>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</si>
  <si>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</si>
  <si>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</si>
  <si>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</si>
  <si>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</si>
  <si>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</si>
  <si>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</si>
  <si>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</si>
  <si>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</si>
  <si>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</si>
  <si>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</si>
  <si>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</si>
  <si>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</si>
  <si>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</si>
  <si>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</si>
  <si>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</si>
  <si>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</si>
  <si>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</si>
  <si>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</si>
  <si>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</si>
  <si>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</si>
  <si>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</si>
  <si>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</si>
  <si>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</si>
  <si>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</si>
  <si>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</si>
  <si>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</si>
  <si>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</si>
  <si>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</si>
  <si>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</si>
  <si>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</si>
  <si>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</si>
  <si>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</si>
  <si>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</si>
  <si>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</si>
  <si>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</si>
  <si>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</si>
  <si>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</si>
  <si>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</si>
  <si>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</si>
  <si>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</si>
  <si>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</si>
  <si>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</si>
  <si>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</si>
  <si>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</si>
  <si>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</si>
  <si>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</si>
  <si>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</si>
  <si>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</si>
  <si>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</si>
  <si>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</si>
  <si>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</si>
  <si>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</si>
  <si>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</si>
  <si>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</si>
  <si>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</si>
  <si>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</si>
  <si>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</si>
  <si>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</si>
  <si>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</si>
  <si>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</si>
  <si>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</si>
  <si>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</si>
  <si>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</si>
  <si>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</si>
  <si>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</si>
  <si>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</si>
  <si>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</si>
  <si>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</si>
  <si>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</si>
  <si>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</si>
  <si>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</si>
  <si>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</si>
  <si>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</si>
  <si>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</si>
  <si>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</si>
  <si>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</si>
  <si>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</si>
  <si>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</si>
  <si>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</si>
  <si>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</si>
  <si>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</si>
  <si>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</si>
  <si>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</si>
  <si>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</si>
  <si>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</si>
  <si>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</si>
  <si>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</si>
  <si>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</si>
  <si>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</si>
  <si>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</si>
  <si>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</si>
  <si>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</si>
  <si>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</si>
  <si>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</si>
  <si>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</si>
  <si>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</si>
  <si>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</si>
  <si>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</si>
  <si>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</si>
  <si>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</si>
  <si>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</si>
  <si>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</si>
  <si>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</si>
  <si>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</si>
  <si>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</si>
  <si>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</si>
  <si>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</si>
  <si>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</si>
  <si>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</si>
  <si>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</si>
  <si>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</si>
  <si>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</si>
  <si>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</si>
  <si>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</si>
  <si>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</si>
  <si>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</si>
  <si>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</si>
  <si>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</si>
  <si>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</si>
  <si>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</si>
  <si>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</si>
  <si>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</si>
  <si>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</si>
  <si>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</si>
  <si>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</si>
  <si>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</si>
  <si>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</si>
  <si>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</si>
  <si>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</si>
  <si>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</si>
  <si>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</si>
  <si>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</si>
  <si>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</si>
  <si>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</si>
  <si>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</si>
  <si>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</si>
  <si>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</si>
  <si>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</si>
  <si>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</si>
  <si>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</si>
  <si>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</si>
  <si>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</si>
  <si>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</si>
  <si>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</si>
  <si>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</si>
  <si>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</si>
  <si>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</si>
  <si>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</si>
  <si>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</si>
  <si>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</si>
  <si>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</si>
  <si>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</si>
  <si>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</si>
  <si>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</si>
  <si>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</si>
  <si>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</si>
  <si>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</si>
  <si>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</si>
  <si>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</si>
  <si>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</si>
  <si>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</si>
  <si>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</si>
  <si>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</si>
  <si>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</si>
  <si>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</si>
  <si>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</si>
  <si>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</si>
  <si>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</si>
  <si>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</si>
  <si>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</si>
  <si>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</si>
  <si>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</si>
  <si>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</si>
  <si>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</si>
  <si>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</si>
  <si>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</si>
  <si>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</si>
  <si>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</si>
  <si>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</si>
  <si>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</si>
  <si>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</si>
  <si>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</si>
  <si>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</si>
  <si>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</si>
  <si>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</si>
  <si>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</si>
  <si>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</si>
  <si>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</si>
  <si>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</si>
  <si>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</si>
  <si>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</si>
  <si>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</si>
  <si>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</si>
  <si>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</si>
  <si>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</si>
  <si>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</si>
  <si>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</si>
  <si>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</si>
  <si>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</si>
  <si>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</si>
  <si>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</si>
  <si>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</si>
  <si>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</si>
  <si>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</si>
  <si>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</si>
  <si>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</si>
  <si>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</si>
  <si>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</si>
  <si>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</si>
  <si>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</si>
  <si>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</si>
  <si>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</si>
  <si>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</si>
  <si>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</si>
  <si>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</si>
  <si>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</si>
  <si>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</si>
  <si>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</si>
  <si>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</si>
  <si>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</si>
  <si>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</si>
  <si>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</si>
  <si>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</si>
  <si>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</si>
  <si>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</si>
  <si>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</si>
  <si>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</si>
  <si>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</si>
  <si>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</si>
  <si>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</si>
  <si>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</si>
  <si>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</si>
  <si>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</si>
  <si>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</si>
  <si>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</si>
  <si>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</si>
  <si>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</si>
  <si>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</si>
  <si>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</si>
  <si>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</si>
  <si>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</si>
  <si>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</si>
  <si>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</si>
  <si>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</si>
  <si>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</si>
  <si>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</si>
  <si>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</si>
  <si>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</si>
  <si>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</si>
  <si>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</si>
  <si>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</si>
  <si>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</si>
  <si>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</si>
  <si>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</si>
  <si>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</si>
  <si>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</si>
  <si>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</si>
  <si>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</si>
  <si>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</si>
  <si>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</si>
  <si>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</si>
  <si>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</si>
  <si>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</si>
  <si>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</si>
  <si>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</si>
  <si>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</si>
  <si>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</si>
  <si>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</si>
  <si>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</si>
  <si>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</si>
  <si>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</si>
  <si>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</si>
  <si>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</si>
  <si>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</si>
  <si>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</si>
  <si>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</si>
  <si>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</si>
  <si>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</si>
  <si>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</si>
  <si>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</si>
  <si>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</si>
  <si>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</si>
  <si>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</si>
  <si>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</si>
  <si>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</si>
  <si>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</si>
  <si>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</si>
  <si>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</si>
  <si>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</si>
  <si>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</si>
  <si>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</si>
  <si>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</si>
  <si>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</si>
  <si>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</si>
  <si>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</si>
  <si>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</si>
  <si>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</si>
  <si>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</si>
  <si>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</si>
  <si>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</si>
  <si>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</si>
  <si>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</si>
  <si>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</si>
  <si>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</si>
  <si>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</si>
  <si>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</si>
  <si>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</si>
  <si>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</si>
  <si>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</si>
  <si>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</si>
  <si>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</si>
  <si>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</si>
  <si>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</si>
  <si>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</si>
  <si>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</si>
  <si>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</si>
  <si>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</si>
  <si>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</si>
  <si>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</si>
  <si>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</si>
  <si>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</si>
  <si>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</si>
  <si>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</si>
  <si>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</si>
  <si>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</si>
  <si>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</si>
  <si>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</si>
  <si>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</si>
  <si>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</si>
  <si>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</si>
  <si>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</si>
  <si>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</si>
  <si>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</si>
  <si>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</si>
  <si>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</si>
  <si>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</si>
  <si>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</si>
  <si>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</si>
  <si>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</si>
  <si>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</si>
  <si>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</si>
  <si>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</si>
  <si>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</si>
  <si>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</si>
  <si>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</si>
  <si>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</si>
  <si>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</si>
  <si>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</si>
  <si>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</si>
  <si>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</si>
  <si>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</si>
  <si>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</si>
  <si>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</si>
  <si>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</si>
  <si>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</si>
  <si>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</si>
  <si>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</si>
  <si>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</si>
  <si>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</si>
  <si>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</si>
  <si>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</si>
  <si>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</si>
  <si>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</si>
  <si>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</si>
  <si>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</si>
  <si>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</si>
  <si>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</si>
  <si>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</si>
  <si>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</si>
  <si>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</si>
  <si>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</si>
  <si>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</si>
  <si>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</si>
  <si>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</si>
  <si>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</si>
  <si>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</si>
  <si>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</si>
  <si>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</si>
  <si>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</si>
  <si>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</si>
  <si>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</si>
  <si>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</si>
  <si>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</si>
  <si>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</si>
  <si>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</si>
  <si>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</si>
  <si>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</si>
  <si>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</si>
  <si>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</si>
  <si>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</si>
  <si>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</si>
  <si>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</si>
  <si>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</si>
  <si>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</si>
  <si>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</si>
  <si>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</si>
  <si>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</si>
  <si>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</si>
  <si>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</si>
  <si>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</si>
  <si>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</si>
  <si>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</si>
  <si>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</si>
  <si>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</si>
  <si>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</si>
  <si>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</si>
  <si>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</si>
  <si>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</si>
  <si>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</si>
  <si>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</si>
  <si>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</si>
  <si>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</si>
  <si>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</si>
  <si>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</si>
  <si>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</si>
  <si>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</si>
  <si>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</si>
  <si>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</si>
  <si>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</si>
  <si>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</si>
  <si>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</si>
  <si>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</si>
  <si>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</si>
  <si>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</si>
  <si>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</si>
  <si>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</si>
  <si>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</si>
  <si>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</si>
  <si>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</si>
  <si>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</si>
  <si>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</si>
  <si>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</si>
  <si>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</si>
  <si>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</si>
  <si>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</si>
  <si>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</si>
  <si>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</si>
  <si>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</si>
  <si>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</si>
  <si>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</si>
  <si>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</si>
  <si>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</si>
  <si>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</si>
  <si>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</si>
  <si>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</si>
  <si>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</si>
  <si>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</si>
  <si>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</si>
  <si>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</si>
  <si>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</si>
  <si>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</si>
  <si>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</si>
  <si>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</si>
  <si>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</si>
  <si>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</si>
  <si>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</si>
  <si>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</si>
  <si>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</si>
  <si>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</si>
  <si>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</si>
  <si>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</si>
  <si>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</si>
  <si>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</si>
  <si>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</si>
  <si>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</si>
  <si>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</si>
  <si>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</si>
  <si>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</si>
  <si>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</si>
  <si>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</si>
  <si>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</si>
  <si>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</si>
  <si>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</si>
  <si>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</si>
  <si>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</si>
  <si>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</si>
  <si>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</si>
  <si>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</si>
  <si>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</si>
  <si>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</si>
  <si>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</si>
  <si>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</si>
  <si>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</si>
  <si>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</si>
  <si>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</si>
  <si>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</si>
  <si>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</si>
  <si>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</si>
  <si>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</si>
  <si>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</si>
  <si>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</si>
  <si>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</si>
  <si>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</si>
  <si>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</si>
  <si>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</si>
  <si>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</si>
  <si>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</si>
  <si>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</si>
  <si>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</si>
  <si>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</si>
  <si>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</si>
  <si>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</si>
  <si>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</si>
  <si>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</si>
  <si>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</si>
  <si>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</si>
  <si>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</si>
  <si>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</si>
  <si>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</si>
  <si>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</si>
  <si>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</si>
  <si>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</si>
  <si>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</si>
  <si>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</si>
  <si>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</si>
  <si>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</si>
  <si>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</si>
  <si>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</si>
  <si>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</si>
  <si>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</si>
  <si>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</si>
  <si>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</si>
  <si>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</si>
  <si>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</si>
  <si>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</si>
  <si>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</si>
  <si>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</si>
  <si>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</si>
  <si>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</si>
  <si>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</si>
  <si>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</si>
  <si>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</si>
  <si>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</si>
  <si>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</si>
  <si>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</si>
  <si>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</si>
  <si>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</si>
  <si>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</si>
  <si>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</si>
  <si>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</si>
  <si>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</si>
  <si>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</si>
  <si>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</si>
  <si>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</si>
  <si>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</si>
  <si>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</si>
  <si>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</si>
  <si>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</si>
  <si>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</si>
  <si>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</si>
  <si>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</si>
  <si>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</si>
  <si>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</si>
  <si>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</si>
  <si>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</si>
  <si>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</si>
  <si>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</si>
  <si>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</si>
  <si>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</si>
  <si>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</si>
  <si>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</si>
  <si>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</si>
  <si>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</si>
  <si>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</si>
  <si>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</si>
  <si>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</si>
  <si>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</si>
  <si>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</si>
  <si>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</si>
  <si>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</si>
  <si>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</si>
  <si>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</si>
  <si>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</si>
  <si>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</si>
  <si>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</si>
  <si>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</si>
  <si>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</si>
  <si>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</si>
  <si>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</si>
  <si>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</si>
  <si>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</si>
  <si>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</si>
  <si>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</si>
  <si>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</si>
  <si>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</si>
  <si>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</si>
  <si>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</si>
  <si>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</si>
  <si>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</si>
  <si>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</si>
  <si>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</si>
  <si>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</si>
  <si>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</si>
  <si>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</si>
  <si>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</si>
  <si>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</si>
  <si>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</si>
  <si>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</si>
  <si>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</si>
  <si>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</si>
  <si>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</si>
  <si>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</si>
  <si>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</si>
  <si>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</si>
  <si>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</si>
  <si>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</si>
  <si>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</si>
  <si>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</si>
  <si>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</si>
  <si>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</si>
  <si>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</si>
  <si>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</si>
  <si>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</si>
  <si>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</si>
  <si>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</si>
  <si>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</si>
  <si>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</si>
  <si>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</si>
  <si>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</si>
  <si>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</si>
  <si>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</si>
  <si>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</si>
  <si>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</si>
  <si>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</si>
  <si>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</si>
  <si>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</si>
  <si>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</si>
  <si>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</si>
  <si>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</si>
  <si>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</si>
  <si>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</si>
  <si>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</si>
  <si>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</si>
  <si>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</si>
  <si>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</si>
  <si>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</si>
  <si>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</si>
  <si>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</si>
  <si>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</si>
  <si>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</si>
  <si>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</si>
  <si>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</si>
  <si>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</si>
  <si>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</si>
  <si>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</si>
  <si>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</si>
  <si>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</si>
  <si>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</si>
  <si>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</si>
  <si>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</si>
  <si>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</si>
  <si>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</si>
  <si>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</si>
  <si>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</si>
  <si>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</si>
  <si>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</si>
  <si>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</si>
  <si>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</si>
  <si>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</si>
  <si>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</si>
  <si>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</si>
  <si>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</si>
  <si>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</si>
  <si>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</si>
  <si>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</si>
  <si>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</si>
  <si>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</si>
  <si>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</si>
  <si>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</si>
  <si>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</si>
  <si>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</si>
  <si>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</si>
  <si>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</si>
  <si>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</si>
  <si>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</si>
  <si>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</si>
  <si>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</si>
  <si>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</si>
  <si>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</si>
  <si>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</si>
  <si>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</si>
  <si>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</si>
  <si>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</si>
  <si>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</si>
  <si>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</si>
  <si>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</si>
  <si>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</si>
  <si>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</si>
  <si>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</si>
  <si>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</si>
  <si>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</si>
  <si>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</si>
  <si>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</si>
  <si>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</si>
  <si>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</si>
  <si>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</si>
  <si>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</si>
  <si>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</si>
  <si>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</si>
  <si>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</si>
  <si>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</si>
  <si>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</si>
  <si>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</si>
  <si>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</si>
  <si>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</si>
  <si>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</si>
  <si>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</si>
  <si>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</si>
  <si>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</si>
  <si>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</si>
  <si>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</si>
  <si>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</si>
  <si>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</si>
  <si>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</si>
  <si>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</si>
  <si>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</si>
  <si>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</si>
  <si>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</si>
  <si>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</si>
  <si>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</si>
  <si>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</si>
  <si>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</si>
  <si>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</si>
  <si>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</si>
  <si>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</si>
  <si>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</si>
  <si>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</si>
  <si>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</si>
  <si>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</si>
  <si>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</si>
  <si>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</si>
  <si>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</si>
  <si>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</si>
  <si>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</si>
  <si>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</si>
  <si>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</si>
  <si>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</si>
  <si>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</si>
  <si>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</si>
  <si>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</si>
  <si>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</si>
  <si>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</si>
  <si>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</si>
  <si>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</si>
  <si>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</si>
  <si>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</si>
  <si>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</si>
  <si>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</si>
  <si>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</si>
  <si>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</si>
  <si>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</si>
  <si>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</si>
  <si>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</si>
  <si>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</si>
  <si>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</si>
  <si>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</si>
  <si>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</si>
  <si>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</si>
  <si>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</si>
  <si>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</si>
  <si>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</si>
  <si>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</si>
  <si>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</si>
  <si>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</si>
  <si>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</si>
  <si>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</si>
  <si>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</si>
  <si>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</si>
  <si>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</si>
  <si>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</si>
  <si>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</si>
  <si>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</si>
  <si>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</si>
  <si>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</si>
  <si>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</si>
  <si>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</si>
  <si>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</si>
  <si>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</si>
  <si>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</si>
  <si>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</si>
  <si>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</si>
  <si>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</si>
  <si>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</si>
  <si>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</si>
  <si>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</si>
  <si>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</si>
  <si>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</si>
  <si>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</si>
  <si>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</si>
  <si>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</si>
  <si>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</si>
  <si>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</si>
  <si>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</si>
  <si>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</si>
  <si>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</si>
  <si>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</si>
  <si>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</si>
  <si>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</si>
  <si>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</si>
  <si>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</si>
  <si>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</si>
  <si>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</si>
  <si>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</si>
  <si>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</si>
  <si>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</si>
  <si>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</si>
  <si>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</si>
  <si>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</si>
  <si>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</si>
  <si>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</si>
  <si>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</si>
  <si>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</si>
  <si>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</si>
  <si>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</si>
  <si>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</si>
  <si>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</si>
  <si>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</si>
  <si>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</si>
  <si>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</si>
  <si>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</si>
  <si>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</si>
  <si>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</si>
  <si>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</si>
  <si>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</si>
  <si>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</si>
  <si>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</si>
  <si>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</si>
  <si>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</si>
  <si>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</si>
  <si>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</si>
  <si>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</si>
  <si>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</si>
  <si>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</si>
  <si>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</si>
  <si>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</si>
  <si>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</si>
  <si>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</si>
  <si>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</si>
  <si>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</si>
  <si>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</si>
  <si>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</si>
  <si>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</si>
  <si>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</si>
  <si>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</si>
  <si>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</si>
  <si>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</si>
  <si>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</si>
  <si>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</si>
  <si>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</si>
  <si>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</si>
  <si>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</si>
  <si>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</si>
  <si>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</si>
  <si>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</si>
  <si>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</si>
  <si>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</si>
  <si>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</si>
  <si>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</si>
  <si>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</si>
  <si>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</si>
  <si>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</si>
  <si>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</si>
  <si>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</si>
  <si>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</si>
  <si>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</si>
  <si>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</si>
  <si>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</si>
  <si>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</si>
  <si>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</si>
  <si>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</si>
  <si>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</si>
  <si>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</si>
  <si>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</si>
  <si>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</si>
  <si>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</si>
  <si>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</si>
  <si>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</si>
  <si>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</si>
  <si>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</si>
  <si>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</si>
  <si>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</si>
  <si>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</si>
  <si>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</si>
  <si>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</si>
  <si>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</si>
  <si>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</si>
  <si>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</si>
  <si>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</si>
  <si>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</si>
  <si>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</si>
  <si>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</si>
  <si>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</si>
  <si>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</si>
  <si>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</si>
  <si>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</si>
  <si>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</si>
  <si>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</si>
  <si>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</si>
  <si>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</si>
  <si>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</si>
  <si>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</si>
  <si>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</si>
  <si>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</si>
  <si>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</si>
  <si>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</si>
  <si>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</si>
  <si>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</si>
  <si>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</si>
  <si>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</si>
  <si>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</si>
  <si>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</si>
  <si>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</si>
  <si>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</si>
  <si>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</si>
  <si>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</si>
  <si>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</si>
  <si>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</si>
  <si>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</si>
  <si>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</si>
  <si>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</si>
  <si>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</si>
  <si>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</si>
  <si>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</si>
  <si>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</si>
  <si>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</si>
  <si>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</si>
  <si>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</si>
  <si>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</si>
  <si>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</si>
  <si>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</si>
  <si>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</si>
  <si>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</si>
  <si>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</si>
  <si>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</si>
  <si>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</si>
  <si>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</si>
  <si>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</si>
  <si>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</si>
  <si>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</si>
  <si>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</si>
  <si>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</si>
  <si>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</si>
  <si>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</si>
  <si>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</si>
  <si>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</si>
  <si>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</si>
  <si>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</si>
  <si>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</si>
  <si>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</si>
  <si>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</si>
  <si>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</si>
  <si>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</si>
  <si>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</si>
  <si>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</si>
  <si>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</si>
  <si>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</si>
  <si>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</si>
  <si>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</si>
  <si>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</si>
  <si>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</si>
  <si>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</si>
  <si>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</si>
  <si>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</si>
  <si>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</si>
  <si>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</si>
  <si>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</si>
  <si>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</si>
  <si>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</si>
  <si>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</si>
  <si>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</si>
  <si>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</si>
  <si>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</si>
  <si>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</si>
  <si>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</si>
  <si>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</si>
  <si>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</si>
  <si>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</si>
  <si>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</si>
  <si>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</si>
  <si>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</si>
  <si>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</si>
  <si>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</si>
  <si>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</si>
  <si>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</si>
  <si>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</si>
  <si>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</si>
  <si>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</si>
  <si>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</si>
  <si>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</si>
  <si>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</si>
  <si>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</si>
  <si>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</si>
  <si>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</si>
  <si>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</si>
  <si>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</si>
  <si>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</si>
  <si>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</si>
  <si>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</si>
  <si>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</si>
  <si>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</si>
  <si>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</si>
  <si>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</si>
  <si>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</si>
  <si>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</si>
  <si>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</si>
  <si>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</si>
  <si>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</si>
  <si>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</si>
  <si>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</si>
  <si>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</si>
  <si>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</si>
  <si>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</si>
  <si>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</si>
  <si>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</si>
  <si>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</si>
  <si>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</si>
  <si>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</si>
  <si>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</si>
  <si>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</si>
  <si>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</si>
  <si>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</si>
  <si>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</si>
  <si>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</si>
  <si>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</si>
  <si>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</si>
  <si>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</si>
  <si>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</si>
  <si>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</si>
  <si>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</si>
  <si>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</si>
  <si>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</si>
  <si>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</si>
  <si>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</si>
  <si>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</si>
  <si>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</si>
  <si>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</si>
  <si>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</si>
  <si>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</si>
  <si>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</si>
  <si>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</si>
  <si>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</si>
  <si>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</si>
  <si>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</si>
  <si>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</si>
  <si>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</si>
  <si>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</si>
  <si>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</si>
  <si>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</si>
  <si>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</si>
  <si>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</si>
  <si>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</si>
  <si>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</si>
  <si>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</si>
  <si>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</si>
  <si>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</si>
  <si>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</si>
  <si>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</si>
  <si>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</si>
  <si>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</si>
  <si>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</si>
  <si>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</si>
  <si>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</si>
  <si>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</si>
  <si>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</si>
  <si>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</si>
  <si>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</si>
  <si>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</si>
  <si>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</si>
  <si>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</si>
  <si>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</si>
  <si>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</si>
  <si>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</si>
  <si>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</si>
  <si>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</si>
  <si>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</si>
  <si>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</si>
  <si>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</si>
  <si>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</si>
  <si>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</si>
  <si>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</si>
  <si>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</si>
  <si>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</si>
  <si>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</si>
  <si>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</si>
  <si>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</si>
  <si>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</si>
  <si>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</si>
  <si>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</si>
  <si>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</si>
  <si>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</si>
  <si>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</si>
  <si>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</si>
  <si>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</si>
  <si>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</si>
  <si>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</si>
  <si>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</si>
  <si>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</si>
  <si>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</si>
  <si>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</si>
  <si>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</si>
  <si>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</si>
  <si>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</si>
  <si>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</si>
  <si>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</si>
  <si>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</si>
  <si>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</si>
  <si>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</si>
  <si>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</si>
  <si>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</si>
  <si>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</si>
  <si>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</si>
  <si>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</si>
  <si>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</si>
  <si>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</si>
  <si>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</si>
  <si>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</si>
  <si>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</si>
  <si>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</si>
  <si>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</si>
  <si>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</si>
  <si>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</si>
  <si>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</si>
  <si>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</si>
  <si>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</si>
  <si>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</si>
  <si>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</si>
  <si>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</si>
  <si>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</si>
  <si>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</si>
  <si>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</si>
  <si>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</si>
  <si>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</si>
  <si>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</si>
  <si>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</si>
  <si>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</si>
  <si>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</si>
  <si>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</si>
  <si>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</si>
  <si>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</si>
  <si>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</si>
  <si>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</si>
  <si>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</si>
  <si>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</si>
  <si>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</si>
  <si>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</si>
  <si>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</si>
  <si>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</si>
  <si>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</si>
  <si>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</si>
  <si>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</si>
  <si>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</si>
  <si>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</si>
  <si>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</si>
  <si>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</si>
  <si>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</si>
  <si>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</si>
  <si>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</si>
  <si>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</si>
  <si>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</si>
  <si>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</si>
  <si>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</si>
  <si>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</si>
  <si>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</si>
  <si>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</si>
  <si>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</si>
  <si>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</si>
  <si>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</si>
  <si>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</si>
  <si>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</si>
  <si>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</si>
  <si>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</si>
  <si>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</si>
  <si>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</si>
  <si>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</si>
  <si>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</si>
  <si>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</si>
  <si>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</si>
  <si>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</si>
  <si>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</si>
  <si>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</si>
  <si>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</si>
  <si>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</si>
  <si>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</si>
  <si>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</si>
  <si>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</si>
  <si>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</si>
  <si>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</si>
  <si>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</si>
  <si>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</si>
  <si>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</si>
  <si>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</si>
  <si>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</si>
  <si>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</si>
  <si>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</si>
  <si>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</si>
  <si>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</si>
  <si>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</si>
  <si>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</si>
  <si>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</si>
  <si>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</si>
  <si>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</si>
  <si>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</si>
  <si>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</si>
  <si>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</si>
  <si>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</si>
  <si>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</si>
  <si>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</si>
  <si>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</si>
  <si>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</si>
  <si>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</si>
  <si>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</si>
  <si>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</si>
  <si>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</si>
  <si>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</si>
  <si>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</si>
  <si>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</si>
  <si>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</si>
  <si>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</si>
  <si>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</si>
  <si>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</si>
  <si>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</si>
  <si>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</si>
  <si>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</si>
  <si>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</si>
  <si>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</si>
  <si>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</si>
  <si>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</si>
  <si>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</si>
  <si>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</si>
  <si>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</si>
  <si>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</si>
  <si>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</si>
  <si>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</si>
  <si>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</si>
  <si>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</si>
  <si>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</si>
  <si>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</si>
  <si>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</si>
  <si>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</si>
  <si>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</si>
  <si>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</si>
  <si>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</si>
  <si>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</si>
  <si>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</si>
  <si>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</si>
  <si>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</si>
  <si>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</si>
  <si>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</si>
  <si>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</si>
  <si>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</si>
  <si>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</si>
  <si>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</si>
  <si>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</si>
  <si>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</si>
  <si>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</si>
  <si>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</si>
  <si>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</si>
  <si>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</si>
  <si>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</si>
  <si>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</si>
  <si>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</si>
  <si>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</si>
  <si>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</si>
  <si>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</si>
  <si>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</si>
  <si>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</si>
  <si>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</si>
  <si>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</si>
  <si>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</si>
  <si>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</si>
  <si>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</si>
  <si>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</si>
  <si>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</si>
  <si>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</si>
  <si>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</si>
  <si>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</si>
  <si>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</si>
  <si>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</si>
  <si>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</si>
  <si>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</si>
  <si>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</si>
  <si>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</si>
  <si>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</si>
  <si>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</si>
  <si>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</si>
  <si>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</si>
  <si>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</si>
  <si>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</si>
  <si>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</si>
  <si>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</si>
  <si>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</si>
  <si>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</si>
  <si>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</si>
  <si>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</si>
  <si>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</si>
  <si>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</si>
  <si>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</si>
  <si>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</si>
  <si>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</si>
  <si>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</si>
  <si>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</si>
  <si>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</si>
  <si>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</si>
  <si>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</si>
  <si>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</si>
  <si>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</si>
  <si>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</si>
  <si>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</si>
  <si>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</si>
  <si>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</si>
  <si>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</si>
  <si>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</si>
  <si>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</si>
  <si>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</si>
  <si>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</si>
  <si>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</si>
  <si>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</si>
  <si>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</si>
  <si>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</si>
  <si>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</si>
  <si>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</si>
  <si>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</si>
  <si>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</si>
  <si>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</si>
  <si>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</si>
  <si>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</si>
  <si>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</si>
  <si>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</si>
  <si>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</si>
  <si>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</si>
  <si>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</si>
  <si>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</si>
  <si>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</si>
  <si>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</si>
  <si>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</si>
  <si>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</si>
  <si>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</si>
  <si>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</si>
  <si>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</si>
  <si>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</si>
  <si>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</si>
  <si>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</si>
  <si>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</si>
  <si>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</si>
  <si>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</si>
  <si>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</si>
  <si>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</si>
  <si>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</si>
  <si>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</si>
  <si>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</si>
  <si>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</si>
  <si>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</si>
  <si>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</si>
  <si>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</si>
  <si>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</si>
  <si>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</si>
  <si>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</si>
  <si>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</si>
  <si>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</si>
  <si>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</si>
  <si>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</si>
  <si>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</si>
  <si>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</si>
  <si>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</si>
  <si>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</si>
  <si>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</si>
  <si>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</si>
  <si>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</si>
  <si>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</si>
  <si>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</si>
  <si>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</si>
  <si>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</si>
  <si>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</si>
  <si>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</si>
  <si>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</si>
  <si>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</si>
  <si>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</si>
  <si>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</si>
  <si>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</si>
  <si>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</si>
  <si>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</si>
  <si>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</si>
  <si>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</si>
  <si>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</si>
  <si>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</si>
  <si>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</si>
  <si>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</si>
  <si>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</si>
  <si>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</si>
  <si>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</si>
  <si>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</si>
  <si>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</si>
  <si>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</si>
  <si>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</si>
  <si>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</si>
  <si>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</si>
  <si>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</si>
  <si>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</si>
  <si>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</si>
  <si>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</si>
  <si>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</si>
  <si>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</si>
  <si>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</si>
  <si>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</si>
  <si>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</si>
  <si>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</si>
  <si>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</si>
  <si>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</si>
  <si>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</si>
  <si>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</si>
  <si>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</si>
  <si>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</si>
  <si>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</si>
  <si>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</si>
  <si>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</si>
  <si>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</si>
  <si>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</si>
  <si>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</si>
  <si>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</si>
  <si>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</si>
  <si>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</si>
  <si>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</si>
  <si>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</si>
  <si>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</si>
  <si>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</si>
  <si>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</si>
  <si>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</si>
  <si>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</si>
  <si>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</si>
  <si>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</si>
  <si>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</si>
  <si>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</si>
  <si>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</si>
  <si>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</si>
  <si>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</si>
  <si>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</si>
  <si>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</si>
  <si>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</si>
  <si>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</si>
  <si>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</si>
  <si>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</si>
  <si>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</si>
  <si>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</si>
  <si>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</si>
  <si>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</si>
  <si>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</si>
  <si>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</si>
  <si>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</si>
  <si>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</si>
  <si>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</si>
  <si>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</si>
  <si>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</si>
  <si>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</si>
  <si>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</si>
  <si>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</si>
  <si>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</si>
  <si>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</si>
  <si>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</si>
  <si>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</si>
  <si>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</si>
  <si>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</si>
  <si>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</si>
  <si>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</si>
  <si>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</si>
  <si>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</si>
  <si>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</si>
  <si>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</si>
  <si>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</si>
  <si>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</si>
  <si>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</si>
  <si>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</si>
  <si>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</si>
  <si>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</si>
  <si>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</si>
  <si>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</si>
  <si>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</si>
  <si>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</si>
  <si>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</si>
  <si>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</si>
  <si>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</si>
  <si>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</si>
  <si>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</si>
  <si>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</si>
  <si>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</si>
  <si>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</si>
  <si>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</si>
  <si>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</si>
  <si>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</si>
  <si>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</si>
  <si>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</si>
  <si>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</si>
  <si>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</si>
  <si>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</si>
  <si>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</si>
  <si>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</si>
  <si>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</si>
  <si>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</si>
  <si>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</si>
  <si>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</si>
  <si>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</si>
  <si>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</si>
  <si>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</si>
  <si>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</si>
  <si>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</si>
  <si>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</si>
  <si>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</si>
  <si>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</si>
  <si>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</si>
  <si>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</si>
  <si>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</si>
  <si>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</si>
  <si>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</si>
  <si>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</si>
  <si>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</si>
  <si>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</si>
  <si>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</si>
  <si>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</si>
  <si>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</si>
  <si>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</si>
  <si>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</si>
  <si>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</si>
  <si>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</si>
  <si>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</si>
  <si>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</si>
  <si>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</si>
  <si>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</si>
  <si>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</si>
  <si>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</si>
  <si>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</si>
  <si>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</si>
  <si>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</si>
  <si>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</si>
  <si>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</si>
  <si>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</si>
  <si>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</si>
  <si>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</si>
  <si>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</si>
  <si>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</si>
  <si>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</si>
  <si>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</si>
  <si>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</si>
  <si>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</si>
  <si>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</si>
  <si>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</si>
  <si>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</si>
  <si>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</si>
  <si>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</si>
  <si>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</si>
  <si>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</si>
  <si>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</si>
  <si>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</si>
  <si>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</si>
  <si>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</si>
  <si>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</si>
  <si>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</si>
  <si>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</si>
  <si>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</si>
  <si>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</si>
  <si>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</si>
  <si>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</si>
  <si>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</si>
  <si>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</si>
  <si>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</si>
  <si>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</si>
  <si>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</si>
  <si>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</si>
  <si>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</si>
  <si>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</si>
  <si>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</si>
  <si>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</si>
  <si>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</si>
  <si>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</si>
  <si>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</si>
  <si>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</si>
  <si>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</si>
  <si>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</si>
  <si>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</si>
  <si>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</si>
  <si>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</si>
  <si>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</si>
  <si>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</si>
  <si>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</si>
  <si>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</si>
  <si>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</si>
  <si>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</si>
  <si>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</si>
  <si>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</si>
  <si>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</si>
  <si>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</si>
  <si>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</si>
  <si>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</si>
  <si>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</si>
  <si>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</si>
  <si>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</si>
  <si>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</si>
  <si>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</si>
  <si>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</si>
  <si>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</si>
  <si>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</si>
  <si>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</si>
  <si>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</si>
  <si>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</si>
  <si>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</si>
  <si>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</si>
  <si>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</si>
  <si>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</si>
  <si>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</si>
  <si>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</si>
  <si>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</si>
  <si>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</si>
  <si>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</si>
  <si>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</si>
  <si>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</si>
  <si>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</si>
  <si>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</si>
  <si>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</si>
  <si>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</si>
  <si>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</si>
  <si>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</si>
  <si>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</si>
  <si>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</si>
  <si>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</si>
  <si>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</si>
  <si>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</si>
  <si>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</si>
  <si>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</si>
  <si>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</si>
  <si>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</si>
  <si>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</si>
  <si>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</si>
  <si>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</si>
  <si>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</si>
  <si>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</si>
  <si>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</si>
  <si>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</si>
  <si>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</si>
  <si>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</si>
  <si>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</si>
  <si>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</si>
  <si>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</si>
  <si>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</si>
  <si>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</si>
  <si>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</si>
  <si>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</si>
  <si>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</si>
  <si>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</si>
  <si>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</si>
  <si>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</si>
  <si>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</si>
  <si>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</si>
  <si>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</si>
  <si>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</si>
  <si>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</si>
  <si>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</si>
  <si>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</si>
  <si>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</si>
  <si>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</si>
  <si>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</si>
  <si>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</si>
  <si>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</si>
  <si>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</si>
  <si>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</si>
  <si>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</si>
  <si>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</si>
  <si>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</si>
  <si>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</si>
  <si>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</si>
  <si>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</si>
  <si>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</si>
  <si>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</si>
  <si>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</si>
  <si>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</si>
  <si>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</si>
  <si>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</si>
  <si>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</si>
  <si>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</si>
  <si>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</si>
  <si>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</si>
  <si>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</si>
  <si>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</si>
  <si>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</si>
  <si>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</si>
  <si>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</si>
  <si>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</si>
  <si>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</si>
  <si>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</si>
  <si>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</si>
  <si>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</si>
  <si>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</si>
  <si>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</si>
  <si>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</si>
  <si>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</si>
  <si>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</si>
  <si>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</si>
  <si>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</si>
  <si>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</si>
  <si>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</si>
  <si>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</si>
  <si>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</si>
  <si>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</si>
  <si>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</si>
  <si>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</si>
  <si>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</si>
  <si>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</si>
  <si>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</si>
  <si>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</si>
  <si>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</si>
  <si>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</si>
  <si>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</si>
  <si>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</si>
  <si>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</si>
  <si>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</si>
  <si>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</si>
  <si>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</si>
  <si>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</si>
  <si>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</si>
  <si>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</si>
  <si>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</si>
  <si>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</si>
  <si>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</si>
  <si>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</si>
  <si>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</si>
  <si>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</si>
  <si>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</si>
  <si>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</si>
  <si>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</si>
  <si>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</si>
  <si>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</si>
  <si>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</si>
  <si>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</si>
  <si>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</si>
  <si>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</si>
  <si>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</si>
  <si>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</si>
  <si>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</si>
  <si>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</si>
  <si>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</si>
  <si>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</si>
  <si>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</si>
  <si>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</si>
  <si>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</si>
  <si>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</si>
  <si>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</si>
  <si>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</si>
  <si>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</si>
  <si>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</si>
  <si>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</si>
  <si>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</si>
  <si>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</si>
  <si>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</si>
  <si>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</si>
  <si>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</si>
  <si>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</si>
  <si>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</si>
  <si>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</si>
  <si>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</si>
  <si>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</si>
  <si>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</si>
  <si>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</si>
  <si>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</si>
  <si>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</si>
  <si>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</si>
  <si>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</si>
  <si>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</si>
  <si>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</si>
  <si>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</si>
  <si>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</si>
  <si>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</si>
  <si>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</si>
  <si>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</si>
  <si>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</si>
  <si>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</si>
  <si>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</si>
  <si>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</si>
  <si>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</si>
  <si>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</si>
  <si>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</si>
  <si>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</si>
  <si>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</si>
  <si>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</si>
  <si>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</si>
  <si>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</si>
  <si>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</si>
  <si>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</si>
  <si>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</si>
  <si>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</si>
  <si>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</si>
  <si>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</si>
  <si>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</si>
  <si>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</si>
  <si>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</si>
  <si>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</si>
  <si>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</si>
  <si>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</si>
  <si>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</si>
  <si>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</si>
  <si>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</si>
  <si>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</si>
  <si>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</si>
  <si>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</si>
  <si>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</si>
  <si>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</si>
  <si>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</si>
  <si>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</si>
  <si>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</si>
  <si>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</si>
  <si>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</si>
  <si>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</si>
  <si>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</si>
  <si>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</si>
  <si>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</si>
  <si>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</si>
  <si>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</si>
  <si>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</si>
  <si>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</si>
  <si>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</si>
  <si>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</si>
  <si>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</si>
  <si>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</si>
  <si>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</si>
  <si>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</si>
  <si>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</si>
  <si>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</si>
  <si>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</si>
  <si>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</si>
  <si>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</si>
  <si>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</si>
  <si>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</si>
  <si>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</si>
  <si>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</si>
  <si>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</si>
  <si>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</si>
  <si>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</si>
  <si>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</si>
  <si>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</si>
  <si>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</si>
  <si>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</si>
  <si>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</si>
  <si>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</si>
  <si>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</si>
  <si>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</si>
  <si>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</si>
  <si>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</si>
  <si>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</si>
  <si>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</si>
  <si>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</si>
  <si>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</si>
  <si>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</si>
  <si>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</si>
  <si>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</si>
  <si>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</si>
  <si>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</si>
  <si>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</si>
  <si>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</si>
  <si>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</si>
  <si>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</si>
  <si>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</si>
  <si>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</si>
  <si>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</si>
  <si>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</si>
  <si>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</si>
  <si>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</si>
  <si>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</si>
  <si>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</si>
  <si>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</si>
  <si>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</si>
  <si>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</si>
  <si>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</si>
  <si>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</si>
  <si>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</si>
  <si>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</si>
  <si>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</si>
  <si>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</si>
  <si>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</si>
  <si>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</si>
  <si>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</si>
  <si>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</si>
  <si>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</si>
  <si>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</si>
  <si>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</si>
  <si>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</si>
  <si>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</si>
  <si>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</si>
  <si>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</si>
  <si>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</si>
  <si>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</si>
  <si>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</si>
  <si>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</si>
  <si>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</si>
  <si>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</si>
  <si>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</si>
  <si>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</si>
  <si>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</si>
  <si>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</si>
  <si>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</si>
  <si>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</si>
  <si>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</si>
  <si>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</si>
  <si>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</si>
  <si>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</si>
  <si>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</si>
  <si>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</si>
  <si>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</si>
  <si>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</si>
  <si>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</si>
  <si>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</si>
  <si>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</si>
  <si>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</si>
  <si>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</si>
  <si>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</si>
  <si>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</si>
  <si>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</si>
  <si>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</si>
  <si>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</si>
  <si>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</si>
  <si>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</si>
  <si>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</si>
  <si>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</si>
  <si>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</si>
  <si>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</si>
  <si>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</si>
  <si>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</si>
  <si>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</si>
  <si>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</si>
  <si>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</si>
  <si>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</si>
  <si>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</si>
  <si>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</si>
  <si>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</si>
  <si>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</si>
  <si>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</si>
  <si>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</si>
  <si>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</si>
  <si>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</si>
  <si>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</si>
  <si>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</si>
  <si>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</si>
  <si>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</si>
  <si>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</si>
  <si>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</si>
  <si>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</si>
  <si>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</si>
  <si>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</si>
  <si>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</si>
  <si>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</si>
  <si>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</si>
  <si>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</si>
  <si>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</si>
  <si>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</si>
  <si>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</si>
  <si>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</si>
  <si>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</si>
  <si>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</si>
  <si>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</si>
  <si>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</si>
  <si>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</si>
  <si>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</si>
  <si>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</si>
  <si>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</si>
  <si>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</si>
  <si>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</si>
  <si>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</si>
  <si>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</si>
  <si>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</si>
  <si>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</si>
  <si>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</si>
  <si>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</si>
  <si>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</si>
  <si>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</si>
  <si>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</si>
  <si>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</si>
  <si>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</si>
  <si>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</si>
  <si>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</si>
  <si>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</si>
  <si>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</si>
  <si>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</si>
  <si>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</si>
  <si>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</si>
  <si>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</si>
  <si>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</si>
  <si>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</si>
  <si>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</si>
  <si>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</si>
  <si>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</si>
  <si>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</si>
  <si>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</si>
  <si>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</si>
  <si>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</si>
  <si>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</si>
  <si>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</si>
  <si>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</si>
  <si>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</si>
  <si>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</si>
  <si>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</si>
  <si>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</si>
  <si>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</si>
  <si>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</si>
  <si>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</si>
  <si>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</si>
  <si>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</si>
  <si>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</si>
  <si>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</si>
  <si>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</si>
  <si>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</si>
  <si>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</si>
  <si>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</si>
  <si>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</si>
  <si>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</si>
  <si>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</si>
  <si>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</si>
  <si>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</si>
  <si>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</si>
  <si>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</si>
  <si>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</si>
  <si>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</si>
  <si>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</si>
  <si>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</si>
  <si>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</si>
  <si>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</si>
  <si>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</si>
  <si>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</si>
  <si>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</si>
  <si>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</si>
  <si>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</si>
  <si>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</si>
  <si>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</si>
  <si>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</si>
  <si>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</si>
  <si>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</si>
  <si>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</si>
  <si>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</si>
  <si>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</si>
  <si>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</si>
  <si>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</si>
  <si>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</si>
  <si>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</si>
  <si>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</si>
  <si>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</si>
  <si>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</si>
  <si>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</si>
  <si>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</si>
  <si>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</si>
  <si>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</si>
  <si>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</si>
  <si>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</si>
  <si>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</si>
  <si>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</si>
  <si>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</si>
  <si>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</si>
  <si>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</si>
  <si>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</si>
  <si>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</si>
  <si>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</si>
  <si>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</si>
  <si>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</si>
  <si>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</si>
  <si>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</si>
  <si>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</si>
  <si>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</si>
  <si>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</si>
  <si>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</si>
  <si>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</si>
  <si>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</si>
  <si>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</si>
  <si>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</si>
  <si>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</si>
  <si>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</si>
  <si>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</si>
  <si>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</si>
  <si>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</si>
  <si>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</si>
  <si>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</si>
  <si>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</si>
  <si>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</si>
  <si>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</si>
  <si>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</si>
  <si>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</si>
  <si>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</si>
  <si>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</si>
  <si>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</si>
  <si>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</si>
  <si>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</si>
  <si>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</si>
  <si>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</si>
  <si>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</si>
  <si>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</si>
  <si>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</si>
  <si>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</si>
  <si>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</si>
  <si>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</si>
  <si>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</si>
  <si>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</si>
  <si>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</si>
  <si>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</si>
  <si>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</si>
  <si>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</si>
  <si>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</si>
  <si>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</si>
  <si>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</si>
  <si>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</si>
  <si>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</si>
  <si>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</si>
  <si>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</si>
  <si>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</si>
  <si>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</si>
  <si>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</si>
  <si>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</si>
  <si>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</si>
  <si>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</si>
  <si>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</si>
  <si>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</si>
  <si>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</si>
  <si>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</si>
  <si>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</si>
  <si>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</si>
  <si>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</si>
  <si>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</si>
  <si>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</si>
  <si>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</si>
  <si>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</si>
  <si>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</si>
  <si>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</si>
  <si>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</si>
  <si>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</si>
  <si>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</si>
  <si>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</si>
  <si>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</si>
  <si>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</si>
  <si>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</si>
  <si>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</si>
  <si>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</si>
  <si>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</si>
  <si>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</si>
  <si>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</si>
  <si>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</si>
  <si>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</si>
  <si>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</si>
  <si>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</si>
  <si>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</si>
  <si>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</si>
  <si>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</si>
  <si>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</si>
  <si>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</si>
  <si>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</si>
  <si>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</si>
  <si>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</si>
  <si>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</si>
  <si>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</si>
  <si>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</si>
  <si>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</si>
  <si>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</si>
  <si>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</si>
  <si>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</si>
  <si>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</si>
  <si>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</si>
  <si>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</si>
  <si>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</si>
  <si>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</si>
  <si>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</si>
  <si>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</si>
  <si>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</si>
  <si>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</si>
  <si>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</si>
  <si>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</si>
  <si>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</si>
  <si>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</si>
  <si>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</si>
  <si>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</si>
  <si>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</si>
  <si>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</si>
  <si>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</si>
  <si>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</si>
  <si>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</si>
  <si>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</si>
  <si>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</si>
  <si>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</si>
  <si>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</si>
  <si>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</si>
  <si>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</si>
  <si>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</si>
  <si>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</si>
  <si>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</si>
  <si>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</si>
  <si>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</si>
  <si>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</si>
  <si>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</si>
  <si>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</si>
  <si>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</si>
  <si>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</si>
  <si>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</si>
  <si>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</si>
  <si>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</si>
  <si>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</si>
  <si>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</si>
  <si>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</si>
  <si>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</si>
  <si>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</si>
  <si>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</si>
  <si>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</si>
  <si>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</si>
  <si>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</si>
  <si>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</si>
  <si>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</si>
  <si>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</si>
  <si>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</si>
  <si>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</si>
  <si>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</si>
  <si>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</si>
  <si>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</si>
  <si>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</si>
  <si>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</si>
  <si>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</si>
  <si>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</si>
  <si>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</si>
  <si>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</si>
  <si>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</si>
  <si>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</si>
  <si>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</si>
  <si>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</si>
  <si>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</si>
  <si>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</si>
  <si>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</si>
  <si>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</si>
  <si>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</si>
  <si>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</si>
  <si>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</si>
  <si>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</si>
  <si>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</si>
  <si>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</si>
  <si>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</si>
  <si>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</si>
  <si>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</si>
  <si>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</si>
  <si>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</si>
  <si>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</si>
  <si>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</si>
  <si>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</si>
  <si>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</si>
  <si>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</si>
  <si>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</si>
  <si>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</si>
  <si>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</si>
  <si>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</si>
  <si>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</si>
  <si>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</si>
  <si>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</si>
  <si>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</si>
  <si>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</si>
  <si>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</si>
  <si>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</si>
  <si>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</si>
  <si>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</si>
  <si>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</si>
  <si>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</si>
  <si>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</si>
  <si>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</si>
  <si>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</si>
  <si>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</si>
  <si>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</si>
  <si>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</si>
  <si>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</si>
  <si>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</si>
  <si>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</si>
  <si>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</si>
  <si>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</si>
  <si>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</si>
  <si>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</si>
  <si>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</si>
  <si>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</si>
  <si>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</si>
  <si>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</si>
  <si>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</si>
  <si>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</si>
  <si>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</si>
  <si>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</si>
  <si>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</si>
  <si>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</si>
  <si>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</si>
  <si>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</si>
  <si>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</si>
  <si>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</si>
  <si>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</si>
  <si>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</si>
  <si>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</si>
  <si>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</si>
  <si>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</si>
  <si>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</si>
  <si>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</si>
  <si>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</si>
  <si>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</si>
  <si>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</si>
  <si>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</si>
  <si>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</si>
  <si>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</si>
  <si>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</si>
  <si>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</si>
  <si>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</si>
  <si>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</si>
  <si>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</si>
  <si>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</si>
  <si>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</si>
  <si>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</si>
  <si>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</si>
  <si>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</si>
  <si>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</si>
  <si>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</si>
  <si>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</si>
  <si>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</si>
  <si>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</si>
  <si>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</si>
  <si>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</si>
  <si>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</si>
  <si>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</si>
  <si>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</si>
  <si>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</si>
  <si>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</si>
  <si>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</si>
  <si>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</si>
  <si>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</si>
  <si>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</si>
  <si>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</si>
  <si>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</si>
  <si>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</si>
  <si>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</si>
  <si>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</si>
  <si>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</si>
  <si>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</si>
  <si>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</si>
  <si>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</si>
  <si>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</si>
  <si>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</si>
  <si>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</si>
  <si>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</si>
  <si>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</si>
  <si>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</si>
  <si>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</si>
  <si>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</si>
  <si>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</si>
  <si>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</si>
  <si>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</si>
  <si>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</si>
  <si>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</si>
  <si>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</si>
  <si>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</si>
  <si>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</si>
  <si>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</si>
  <si>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</si>
  <si>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</si>
  <si>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</si>
  <si>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</si>
  <si>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</si>
  <si>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</si>
  <si>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</si>
  <si>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</si>
  <si>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</si>
  <si>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</si>
  <si>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</si>
  <si>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</si>
  <si>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</si>
  <si>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</si>
  <si>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</si>
  <si>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</si>
  <si>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</si>
  <si>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</si>
  <si>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</si>
  <si>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</si>
  <si>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</si>
  <si>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</si>
  <si>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</si>
  <si>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</si>
  <si>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</si>
  <si>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</si>
  <si>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</si>
  <si>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</si>
  <si>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</si>
  <si>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</si>
  <si>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</si>
  <si>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</si>
  <si>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</si>
  <si>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</si>
  <si>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</si>
  <si>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</si>
  <si>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</si>
  <si>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</si>
  <si>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</si>
  <si>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</si>
  <si>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</si>
  <si>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</si>
  <si>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</si>
  <si>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</si>
  <si>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</si>
  <si>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</si>
  <si>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</si>
  <si>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</si>
  <si>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</si>
  <si>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</si>
  <si>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</si>
  <si>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</si>
  <si>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</si>
  <si>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</si>
  <si>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</si>
  <si>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</si>
  <si>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</si>
  <si>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</si>
  <si>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</si>
  <si>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</si>
  <si>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</si>
  <si>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</si>
  <si>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</si>
  <si>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</si>
  <si>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</si>
  <si>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</si>
  <si>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</si>
  <si>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</si>
  <si>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</si>
  <si>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</si>
  <si>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</si>
  <si>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</si>
  <si>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</si>
  <si>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</si>
  <si>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</si>
  <si>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</si>
  <si>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</si>
  <si>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</si>
  <si>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</si>
  <si>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</si>
  <si>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</si>
  <si>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</si>
  <si>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</si>
  <si>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</si>
  <si>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</si>
  <si>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</si>
  <si>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</si>
  <si>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</si>
  <si>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</si>
  <si>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</si>
  <si>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</si>
  <si>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</si>
  <si>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</si>
  <si>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</si>
  <si>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</si>
  <si>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</si>
  <si>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</si>
  <si>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</si>
  <si>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</si>
  <si>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</si>
  <si>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</si>
  <si>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</si>
  <si>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</si>
  <si>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</si>
  <si>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</si>
  <si>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</si>
  <si>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</si>
  <si>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</si>
  <si>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</si>
  <si>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</si>
  <si>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</si>
  <si>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</si>
  <si>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</si>
  <si>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</si>
  <si>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</si>
  <si>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</si>
  <si>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</si>
  <si>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</si>
  <si>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</si>
  <si>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</si>
  <si>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</si>
  <si>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</si>
  <si>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</si>
  <si>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</si>
  <si>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</si>
  <si>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</si>
  <si>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</si>
  <si>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</si>
  <si>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</si>
  <si>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</si>
  <si>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</si>
  <si>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</si>
  <si>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</si>
  <si>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</si>
  <si>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</si>
  <si>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</si>
  <si>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</si>
  <si>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</si>
  <si>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</si>
  <si>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</si>
  <si>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</si>
  <si>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</si>
  <si>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</si>
  <si>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</si>
  <si>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</si>
  <si>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</si>
  <si>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</si>
  <si>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</si>
  <si>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</si>
  <si>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</si>
  <si>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</si>
  <si>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</si>
  <si>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</si>
  <si>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</si>
  <si>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</si>
  <si>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</si>
  <si>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</si>
  <si>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</si>
  <si>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</si>
  <si>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</si>
  <si>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</si>
  <si>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</si>
  <si>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</si>
  <si>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</si>
  <si>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</si>
  <si>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</si>
  <si>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</si>
  <si>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</si>
  <si>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</si>
  <si>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</si>
  <si>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</si>
  <si>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</si>
  <si>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</si>
  <si>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</si>
  <si>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</si>
  <si>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</si>
  <si>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</si>
  <si>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</si>
  <si>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</si>
  <si>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</si>
  <si>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</si>
  <si>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</si>
  <si>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</si>
  <si>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</si>
  <si>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</si>
  <si>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</si>
  <si>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</si>
  <si>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</si>
  <si>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</si>
  <si>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</si>
  <si>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</si>
  <si>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</si>
  <si>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</si>
  <si>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</si>
  <si>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</si>
  <si>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</si>
  <si>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</si>
  <si>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</si>
  <si>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</si>
  <si>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</si>
  <si>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</si>
  <si>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</si>
  <si>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</si>
  <si>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</si>
  <si>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</si>
  <si>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</si>
  <si>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</si>
  <si>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</si>
  <si>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</si>
  <si>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</si>
  <si>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</si>
  <si>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</si>
  <si>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</si>
  <si>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</si>
  <si>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</si>
  <si>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</si>
  <si>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</si>
  <si>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</si>
  <si>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</si>
  <si>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</si>
  <si>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</si>
  <si>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</si>
  <si>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</si>
  <si>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</si>
  <si>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</si>
  <si>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</si>
  <si>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</si>
  <si>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</si>
  <si>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</si>
  <si>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</si>
  <si>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</si>
  <si>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</si>
  <si>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</si>
  <si>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</si>
  <si>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</si>
  <si>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</si>
  <si>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</si>
  <si>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</si>
  <si>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</si>
  <si>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</si>
  <si>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</si>
  <si>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</si>
  <si>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</si>
  <si>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</si>
  <si>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</si>
  <si>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</si>
  <si>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</si>
  <si>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</si>
  <si>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</si>
  <si>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</si>
  <si>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</si>
  <si>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</si>
  <si>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</si>
  <si>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</si>
  <si>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</si>
  <si>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</si>
  <si>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</si>
  <si>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</si>
  <si>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</si>
  <si>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</si>
  <si>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</si>
  <si>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</si>
  <si>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</si>
  <si>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</si>
  <si>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</si>
  <si>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</si>
  <si>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</si>
  <si>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</si>
  <si>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</si>
  <si>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</si>
  <si>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</si>
  <si>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</si>
  <si>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</si>
  <si>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</si>
  <si>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</si>
  <si>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</si>
  <si>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</si>
  <si>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</si>
  <si>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</si>
  <si>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</si>
  <si>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</si>
  <si>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</si>
  <si>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</si>
  <si>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</si>
  <si>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</si>
  <si>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</si>
  <si>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</si>
  <si>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</si>
  <si>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</si>
  <si>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</si>
  <si>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</si>
  <si>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</si>
  <si>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</si>
  <si>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</si>
  <si>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</si>
  <si>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</si>
  <si>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</si>
  <si>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</si>
  <si>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</si>
  <si>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</si>
  <si>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</si>
  <si>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</si>
  <si>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</si>
  <si>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</si>
  <si>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</si>
  <si>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</si>
  <si>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</si>
  <si>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</si>
  <si>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</si>
  <si>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</si>
  <si>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</si>
  <si>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</si>
  <si>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</si>
  <si>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</si>
  <si>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</si>
  <si>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</si>
  <si>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</si>
  <si>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</si>
  <si>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</si>
  <si>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</si>
  <si>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</si>
  <si>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</si>
  <si>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</si>
  <si>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</si>
  <si>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</si>
  <si>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</si>
  <si>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</si>
  <si>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</si>
  <si>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</si>
  <si>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</si>
  <si>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</si>
  <si>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</si>
  <si>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</si>
  <si>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</si>
  <si>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</si>
  <si>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</si>
  <si>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</si>
  <si>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</si>
  <si>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</si>
  <si>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</si>
  <si>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</si>
  <si>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</si>
  <si>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</si>
  <si>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</si>
  <si>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</si>
  <si>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</si>
  <si>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</si>
  <si>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</si>
  <si>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</si>
  <si>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</si>
  <si>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</si>
  <si>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</si>
  <si>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</si>
  <si>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</si>
  <si>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</si>
  <si>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</si>
  <si>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</si>
  <si>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</si>
  <si>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</si>
  <si>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</si>
  <si>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</si>
  <si>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</si>
  <si>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</si>
  <si>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</si>
  <si>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</si>
  <si>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</si>
  <si>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</si>
  <si>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</si>
  <si>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</si>
  <si>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</si>
  <si>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</si>
  <si>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</si>
  <si>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</si>
  <si>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</si>
  <si>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</si>
  <si>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</si>
  <si>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</si>
  <si>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</si>
  <si>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</si>
  <si>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</si>
  <si>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</si>
  <si>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</si>
  <si>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</si>
  <si>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</si>
  <si>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</si>
  <si>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</si>
  <si>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</si>
  <si>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</si>
  <si>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</si>
  <si>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</si>
  <si>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</si>
  <si>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</si>
  <si>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</si>
  <si>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</si>
  <si>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</si>
  <si>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</si>
  <si>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</si>
  <si>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</si>
  <si>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</si>
  <si>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</si>
  <si>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</si>
  <si>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</si>
  <si>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</si>
  <si>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</si>
  <si>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</si>
  <si>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</si>
  <si>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</si>
  <si>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</si>
  <si>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</si>
  <si>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</si>
  <si>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</si>
  <si>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</si>
  <si>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</si>
  <si>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</si>
  <si>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</si>
  <si>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</si>
  <si>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</si>
  <si>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</si>
  <si>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</si>
  <si>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</si>
  <si>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</si>
  <si>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</si>
  <si>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</si>
  <si>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</si>
  <si>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</si>
  <si>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</si>
  <si>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</si>
  <si>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</si>
  <si>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</si>
  <si>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</si>
  <si>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</si>
  <si>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</si>
  <si>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</si>
  <si>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</si>
  <si>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</si>
  <si>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</si>
  <si>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</si>
  <si>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</si>
  <si>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</si>
  <si>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</si>
  <si>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</si>
  <si>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</si>
  <si>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</si>
  <si>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</si>
  <si>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</si>
  <si>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</si>
  <si>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</si>
  <si>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</si>
  <si>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</si>
  <si>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</si>
  <si>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</si>
  <si>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</si>
  <si>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</si>
  <si>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</si>
  <si>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</si>
  <si>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</si>
  <si>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</si>
  <si>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</si>
  <si>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</si>
  <si>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</si>
  <si>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</si>
  <si>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</si>
  <si>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</si>
  <si>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</si>
  <si>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</si>
  <si>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</si>
  <si>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</si>
  <si>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</si>
  <si>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</si>
  <si>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</si>
  <si>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</si>
  <si>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</si>
  <si>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</si>
  <si>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</si>
  <si>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</si>
  <si>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</si>
  <si>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</si>
  <si>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</si>
  <si>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</si>
  <si>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</si>
  <si>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</si>
  <si>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</si>
  <si>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</si>
  <si>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</si>
  <si>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</si>
  <si>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</si>
  <si>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</si>
  <si>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</si>
  <si>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</si>
  <si>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</si>
  <si>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</si>
  <si>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</si>
  <si>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</si>
  <si>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</si>
  <si>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</si>
  <si>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</si>
  <si>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</si>
  <si>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</si>
  <si>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</si>
  <si>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</si>
  <si>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</si>
  <si>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</si>
  <si>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</si>
  <si>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</si>
  <si>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</si>
  <si>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</si>
  <si>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</si>
  <si>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</si>
  <si>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</si>
  <si>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</si>
  <si>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</si>
  <si>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</si>
  <si>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</si>
  <si>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</si>
  <si>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</si>
  <si>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</si>
  <si>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</si>
  <si>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</si>
  <si>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</si>
  <si>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</si>
  <si>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</si>
  <si>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</si>
  <si>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</si>
  <si>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</si>
  <si>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</si>
  <si>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</si>
  <si>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</si>
  <si>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</si>
  <si>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</si>
  <si>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</si>
  <si>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</si>
  <si>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</si>
  <si>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</si>
  <si>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</si>
  <si>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</si>
  <si>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</si>
  <si>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</si>
  <si>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</si>
  <si>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</si>
  <si>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</si>
  <si>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</si>
  <si>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</si>
  <si>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</si>
  <si>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</si>
  <si>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</si>
  <si>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</si>
  <si>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</si>
  <si>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</si>
  <si>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</si>
  <si>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</si>
  <si>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</si>
  <si>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</si>
  <si>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</si>
  <si>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</si>
  <si>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</si>
  <si>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</si>
  <si>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</si>
  <si>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</si>
  <si>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</si>
  <si>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</si>
  <si>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</si>
  <si>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</si>
  <si>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</si>
  <si>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</si>
  <si>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</si>
  <si>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</si>
  <si>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</si>
  <si>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</si>
  <si>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</si>
  <si>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</si>
  <si>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</si>
  <si>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</si>
  <si>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</si>
  <si>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</si>
  <si>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</si>
  <si>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</si>
  <si>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</si>
  <si>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</si>
  <si>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</si>
  <si>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</si>
  <si>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</si>
  <si>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</si>
  <si>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</si>
  <si>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</si>
  <si>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</si>
  <si>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</si>
  <si>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</si>
  <si>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</si>
  <si>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</si>
  <si>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</si>
  <si>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</si>
  <si>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</si>
  <si>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</si>
  <si>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</si>
  <si>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</si>
  <si>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</si>
  <si>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</si>
  <si>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</si>
  <si>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</si>
  <si>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</si>
  <si>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</si>
  <si>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</si>
  <si>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</si>
  <si>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</si>
  <si>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</si>
  <si>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</si>
  <si>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</si>
  <si>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</si>
  <si>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</si>
  <si>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</si>
  <si>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</si>
  <si>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</si>
  <si>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</si>
  <si>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</si>
  <si>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</si>
  <si>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</si>
  <si>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</si>
  <si>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</si>
  <si>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</si>
  <si>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</si>
  <si>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</si>
  <si>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</si>
  <si>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</si>
  <si>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</si>
  <si>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</si>
  <si>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</si>
  <si>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</si>
  <si>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</si>
  <si>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</si>
  <si>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</si>
  <si>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</si>
  <si>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</si>
  <si>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</si>
  <si>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</si>
  <si>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</si>
  <si>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</si>
  <si>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</si>
  <si>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</si>
  <si>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</si>
  <si>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</si>
  <si>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</si>
  <si>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</si>
  <si>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</si>
  <si>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</si>
  <si>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</si>
  <si>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</si>
  <si>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</si>
  <si>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</si>
  <si>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</si>
  <si>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</si>
  <si>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</si>
  <si>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</si>
  <si>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</si>
  <si>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</si>
  <si>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</si>
  <si>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</si>
  <si>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</si>
  <si>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</si>
  <si>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</si>
  <si>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</si>
  <si>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</si>
  <si>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</si>
  <si>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</si>
  <si>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</si>
  <si>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</si>
  <si>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</si>
  <si>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</si>
  <si>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</si>
  <si>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</si>
  <si>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</si>
  <si>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</si>
  <si>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</si>
  <si>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</si>
  <si>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</si>
  <si>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</si>
  <si>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</si>
  <si>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</si>
  <si>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</si>
  <si>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</si>
  <si>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</si>
  <si>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</si>
  <si>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</si>
  <si>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</si>
  <si>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</si>
  <si>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</si>
  <si>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</si>
  <si>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</si>
  <si>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</si>
  <si>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</si>
  <si>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</si>
  <si>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</si>
  <si>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</si>
  <si>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</si>
  <si>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</si>
  <si>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</si>
  <si>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</si>
  <si>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</si>
  <si>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</si>
  <si>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</si>
  <si>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</si>
  <si>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</si>
  <si>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</si>
  <si>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</si>
  <si>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</si>
  <si>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</si>
  <si>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</si>
  <si>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</si>
  <si>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</si>
  <si>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</si>
  <si>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</si>
  <si>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</si>
  <si>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</si>
  <si>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</si>
  <si>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</si>
  <si>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</si>
  <si>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</si>
  <si>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</si>
  <si>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</si>
  <si>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</si>
  <si>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</si>
  <si>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</si>
  <si>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</si>
  <si>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</si>
  <si>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</si>
  <si>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</si>
  <si>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</si>
  <si>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</si>
  <si>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</si>
  <si>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</si>
  <si>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</si>
  <si>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</si>
  <si>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</si>
  <si>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</si>
  <si>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</si>
  <si>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</si>
  <si>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</si>
  <si>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</si>
  <si>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</si>
  <si>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</si>
  <si>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</si>
  <si>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</si>
  <si>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</si>
  <si>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</si>
  <si>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</si>
  <si>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</si>
  <si>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</si>
  <si>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</si>
  <si>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</si>
  <si>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</si>
  <si>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</si>
  <si>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</si>
  <si>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</si>
  <si>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</si>
  <si>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</si>
  <si>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</si>
  <si>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</si>
  <si>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</si>
  <si>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</si>
  <si>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</si>
  <si>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</si>
  <si>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</si>
  <si>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</si>
  <si>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</si>
  <si>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</si>
  <si>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</si>
  <si>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</si>
  <si>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</si>
  <si>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</si>
  <si>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</si>
  <si>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</si>
  <si>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</si>
  <si>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</si>
  <si>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</si>
  <si>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</si>
  <si>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</si>
  <si>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</si>
  <si>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</si>
  <si>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</si>
  <si>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</si>
  <si>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</si>
  <si>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</si>
  <si>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</si>
  <si>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</si>
  <si>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</si>
  <si>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</si>
  <si>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</si>
  <si>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</si>
  <si>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</si>
  <si>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</si>
  <si>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</si>
  <si>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</si>
  <si>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</si>
  <si>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</si>
  <si>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</si>
  <si>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</si>
  <si>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</si>
  <si>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</si>
  <si>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</si>
  <si>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</si>
  <si>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</si>
  <si>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</si>
  <si>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</si>
  <si>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</si>
  <si>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</si>
  <si>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</si>
  <si>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</si>
  <si>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</si>
  <si>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</si>
  <si>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</si>
  <si>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</si>
  <si>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</si>
  <si>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</si>
  <si>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</si>
  <si>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</si>
  <si>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</si>
  <si>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</si>
  <si>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</si>
  <si>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</si>
  <si>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</si>
  <si>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</si>
  <si>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</si>
  <si>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</si>
  <si>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</si>
  <si>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</si>
  <si>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</si>
  <si>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</si>
  <si>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</si>
  <si>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</si>
  <si>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</si>
  <si>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</si>
  <si>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</si>
  <si>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</si>
  <si>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</si>
  <si>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</si>
  <si>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</si>
  <si>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</si>
  <si>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</si>
  <si>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</si>
  <si>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</si>
  <si>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</si>
  <si>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</si>
  <si>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</si>
  <si>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</si>
  <si>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</si>
  <si>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</si>
  <si>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</si>
  <si>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</si>
  <si>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</si>
  <si>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</si>
  <si>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</si>
  <si>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</si>
  <si>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</si>
  <si>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</si>
  <si>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</si>
  <si>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</si>
  <si>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</si>
  <si>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</si>
  <si>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</si>
  <si>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</si>
  <si>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</si>
  <si>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</si>
  <si>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</si>
  <si>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</si>
  <si>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</si>
  <si>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</si>
  <si>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</si>
  <si>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</si>
  <si>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</si>
  <si>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</si>
  <si>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</si>
  <si>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</si>
  <si>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</si>
  <si>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</si>
  <si>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</si>
  <si>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</si>
  <si>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</si>
  <si>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</si>
  <si>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</si>
  <si>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</si>
  <si>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</si>
  <si>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</si>
  <si>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</si>
  <si>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</si>
  <si>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</si>
  <si>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</si>
  <si>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</si>
  <si>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</si>
  <si>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</si>
  <si>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</si>
  <si>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</si>
  <si>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</si>
  <si>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</si>
  <si>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</si>
  <si>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</si>
  <si>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</si>
  <si>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</si>
  <si>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</si>
  <si>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</si>
  <si>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</si>
  <si>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</si>
  <si>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</si>
  <si>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</si>
  <si>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</si>
  <si>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</si>
  <si>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</si>
  <si>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</si>
  <si>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</si>
  <si>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</si>
  <si>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</si>
  <si>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</si>
  <si>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</si>
  <si>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</si>
  <si>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</si>
  <si>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</si>
  <si>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</si>
  <si>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</si>
  <si>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</si>
  <si>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</si>
  <si>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</si>
  <si>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</si>
  <si>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</si>
  <si>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</si>
  <si>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</si>
  <si>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</si>
  <si>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</si>
  <si>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</si>
  <si>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</si>
  <si>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</si>
  <si>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</si>
  <si>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</si>
  <si>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</si>
  <si>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</si>
  <si>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</si>
  <si>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</si>
  <si>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</si>
  <si>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</si>
  <si>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</si>
  <si>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</si>
  <si>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</si>
  <si>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</si>
  <si>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</si>
  <si>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</si>
  <si>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</si>
  <si>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</si>
  <si>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</si>
  <si>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</si>
  <si>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</si>
  <si>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</si>
  <si>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</si>
  <si>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</si>
  <si>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</si>
  <si>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</si>
  <si>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</si>
  <si>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</si>
  <si>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</si>
  <si>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</si>
  <si>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</si>
  <si>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</si>
  <si>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</si>
  <si>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</si>
  <si>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</si>
  <si>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</si>
  <si>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</si>
  <si>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</si>
  <si>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</si>
  <si>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</si>
  <si>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</si>
  <si>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</si>
  <si>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</si>
  <si>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</si>
  <si>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</si>
  <si>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</si>
  <si>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</si>
  <si>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</si>
  <si>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</si>
  <si>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</si>
  <si>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</si>
  <si>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</si>
  <si>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</si>
  <si>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</si>
  <si>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</si>
  <si>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</si>
  <si>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</si>
  <si>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</si>
  <si>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</si>
  <si>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</si>
  <si>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</si>
  <si>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</si>
  <si>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</si>
  <si>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</si>
  <si>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</si>
  <si>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</si>
  <si>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</si>
  <si>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</si>
  <si>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</si>
  <si>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</si>
  <si>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</si>
  <si>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</si>
  <si>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</si>
  <si>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</si>
  <si>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</si>
  <si>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</si>
  <si>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</si>
  <si>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</si>
  <si>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</si>
  <si>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</si>
  <si>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</si>
  <si>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</si>
  <si>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</si>
  <si>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</si>
  <si>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</si>
  <si>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</si>
  <si>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</si>
  <si>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</si>
  <si>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</si>
  <si>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</si>
  <si>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</si>
  <si>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</si>
  <si>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</si>
  <si>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</si>
  <si>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</si>
  <si>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</si>
  <si>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</si>
  <si>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</si>
  <si>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</si>
  <si>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</si>
  <si>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</si>
  <si>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</si>
  <si>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</si>
  <si>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</si>
  <si>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</si>
  <si>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</si>
  <si>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</si>
  <si>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</si>
  <si>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</si>
  <si>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</si>
  <si>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</si>
  <si>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</si>
  <si>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</si>
  <si>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</si>
  <si>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</si>
  <si>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</si>
  <si>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</si>
  <si>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</si>
  <si>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</si>
  <si>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</si>
  <si>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</si>
  <si>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</si>
  <si>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</si>
  <si>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</si>
  <si>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</si>
  <si>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</si>
  <si>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</si>
  <si>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</si>
  <si>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</si>
  <si>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</si>
  <si>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</si>
  <si>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</si>
  <si>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</si>
  <si>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</si>
  <si>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</si>
  <si>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</si>
  <si>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</si>
  <si>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</si>
  <si>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</si>
  <si>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</si>
  <si>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</si>
  <si>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</si>
  <si>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</si>
  <si>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</si>
  <si>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</si>
  <si>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</si>
  <si>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</si>
  <si>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</si>
  <si>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</si>
  <si>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</si>
  <si>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</si>
  <si>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</si>
  <si>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</si>
  <si>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</si>
  <si>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</si>
  <si>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</si>
  <si>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</si>
  <si>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</si>
  <si>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</si>
  <si>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</si>
  <si>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</si>
  <si>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</si>
  <si>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</si>
  <si>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</si>
  <si>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</si>
  <si>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</si>
  <si>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</si>
  <si>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</si>
  <si>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</si>
  <si>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</si>
  <si>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</si>
  <si>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</si>
  <si>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</si>
  <si>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</si>
  <si>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</si>
  <si>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</si>
  <si>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</si>
  <si>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</si>
  <si>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</si>
  <si>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</si>
  <si>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</si>
  <si>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</si>
  <si>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</si>
  <si>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</si>
  <si>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</si>
  <si>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</si>
  <si>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</si>
  <si>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</si>
  <si>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</si>
  <si>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</si>
  <si>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</si>
  <si>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</si>
  <si>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</si>
  <si>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</si>
  <si>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</si>
  <si>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</si>
  <si>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</si>
  <si>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</si>
  <si>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</si>
  <si>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</si>
  <si>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</si>
  <si>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</si>
  <si>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</si>
  <si>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</si>
  <si>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</si>
  <si>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</si>
  <si>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</si>
  <si>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</si>
  <si>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</si>
  <si>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</si>
  <si>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</si>
  <si>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</si>
  <si>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</si>
  <si>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</si>
  <si>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</si>
  <si>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</si>
  <si>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</si>
  <si>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</si>
  <si>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</si>
  <si>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</si>
  <si>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</si>
  <si>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</si>
  <si>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</si>
  <si>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</si>
  <si>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</si>
  <si>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</si>
  <si>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</si>
  <si>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</si>
  <si>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</si>
  <si>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</si>
  <si>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</si>
  <si>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</si>
  <si>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</si>
  <si>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</si>
  <si>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</si>
  <si>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</si>
  <si>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</si>
  <si>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</si>
  <si>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</si>
  <si>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</si>
  <si>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</si>
  <si>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</si>
  <si>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</si>
  <si>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</si>
  <si>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</si>
  <si>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</si>
  <si>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</si>
  <si>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</si>
  <si>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</si>
  <si>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</si>
  <si>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</si>
  <si>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</si>
  <si>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</si>
  <si>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</si>
  <si>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</si>
  <si>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</si>
  <si>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</si>
  <si>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</si>
  <si>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</si>
  <si>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</si>
  <si>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</si>
  <si>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</si>
  <si>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</si>
  <si>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</si>
  <si>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</si>
  <si>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</si>
  <si>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</si>
  <si>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</si>
  <si>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</si>
  <si>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</si>
  <si>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</si>
  <si>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</si>
  <si>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</si>
  <si>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</si>
  <si>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</si>
  <si>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</si>
  <si>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</si>
  <si>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</si>
  <si>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</si>
  <si>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</si>
  <si>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</si>
  <si>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</si>
  <si>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</si>
  <si>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</si>
  <si>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</si>
  <si>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</si>
  <si>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</si>
  <si>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</si>
  <si>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</si>
  <si>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</si>
  <si>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</si>
  <si>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</si>
  <si>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</si>
  <si>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</si>
  <si>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</si>
  <si>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</si>
  <si>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</si>
  <si>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</si>
  <si>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</si>
  <si>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</si>
  <si>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</si>
  <si>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</si>
  <si>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</si>
  <si>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</si>
  <si>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</si>
  <si>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</si>
  <si>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</si>
  <si>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</si>
  <si>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</si>
  <si>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</si>
  <si>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</si>
  <si>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</si>
  <si>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</si>
  <si>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</si>
  <si>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</si>
  <si>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</si>
  <si>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</si>
  <si>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</si>
  <si>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</si>
  <si>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</si>
  <si>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</si>
  <si>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</si>
  <si>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</si>
  <si>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</si>
  <si>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</si>
  <si>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</si>
  <si>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</si>
  <si>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</si>
  <si>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</si>
  <si>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</si>
  <si>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</si>
  <si>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</si>
  <si>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</si>
  <si>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</si>
  <si>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</si>
  <si>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</si>
  <si>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</si>
  <si>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</si>
  <si>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</si>
  <si>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</si>
  <si>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</si>
  <si>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</si>
  <si>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</si>
  <si>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</si>
  <si>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</si>
  <si>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</si>
  <si>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</si>
  <si>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</si>
  <si>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</si>
  <si>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</si>
  <si>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</si>
  <si>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</si>
  <si>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</si>
  <si>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</si>
  <si>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</si>
  <si>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</si>
  <si>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</si>
  <si>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</si>
  <si>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</si>
  <si>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</si>
  <si>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</si>
  <si>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</si>
  <si>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</si>
  <si>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</si>
  <si>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</si>
  <si>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</si>
  <si>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</si>
  <si>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</si>
  <si>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</si>
  <si>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</si>
  <si>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</si>
  <si>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</si>
  <si>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</si>
  <si>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</si>
  <si>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</si>
  <si>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</si>
  <si>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</si>
  <si>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</si>
  <si>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</si>
  <si>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</si>
  <si>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</si>
  <si>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</si>
  <si>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</si>
  <si>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</si>
  <si>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</si>
  <si>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</si>
  <si>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</si>
  <si>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</si>
  <si>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</si>
  <si>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</si>
  <si>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</si>
  <si>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</si>
  <si>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</si>
  <si>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</si>
  <si>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</si>
  <si>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</si>
  <si>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</si>
  <si>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</si>
  <si>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</si>
  <si>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</si>
  <si>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</si>
  <si>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</si>
  <si>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</si>
  <si>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</si>
  <si>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</si>
  <si>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</si>
  <si>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</si>
  <si>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</si>
  <si>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</si>
  <si>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</si>
  <si>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</si>
  <si>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</si>
  <si>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</si>
  <si>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</si>
  <si>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</si>
  <si>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</si>
  <si>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</si>
  <si>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</si>
  <si>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</si>
  <si>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</si>
  <si>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</si>
  <si>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</si>
  <si>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</si>
  <si>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</si>
  <si>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</si>
  <si>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</si>
  <si>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</si>
  <si>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</si>
  <si>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</si>
  <si>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</si>
  <si>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</si>
  <si>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</si>
  <si>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</si>
  <si>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</si>
  <si>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</si>
  <si>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</si>
  <si>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</si>
  <si>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</si>
  <si>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</si>
  <si>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</si>
  <si>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</si>
  <si>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</si>
  <si>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</si>
  <si>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</si>
  <si>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</si>
  <si>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</si>
  <si>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</si>
  <si>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</si>
  <si>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</si>
  <si>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</si>
  <si>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</si>
  <si>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</si>
  <si>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</si>
  <si>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</si>
  <si>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</si>
  <si>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</si>
  <si>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</si>
  <si>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</si>
  <si>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</si>
  <si>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</si>
  <si>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</si>
  <si>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</si>
  <si>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</si>
  <si>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</si>
  <si>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</si>
  <si>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</si>
  <si>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</si>
  <si>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</si>
  <si>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</si>
  <si>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</si>
  <si>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</si>
  <si>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</si>
  <si>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</si>
  <si>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</si>
  <si>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</si>
  <si>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</si>
  <si>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</si>
  <si>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</si>
  <si>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</si>
  <si>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</si>
  <si>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</si>
  <si>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</si>
  <si>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</si>
  <si>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</si>
  <si>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</si>
  <si>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</si>
  <si>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</si>
  <si>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</si>
  <si>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</si>
  <si>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</si>
  <si>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</si>
  <si>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</si>
  <si>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</si>
  <si>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</si>
  <si>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</si>
  <si>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</si>
  <si>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</si>
  <si>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</si>
  <si>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</si>
  <si>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</si>
  <si>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</si>
  <si>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</si>
  <si>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</si>
  <si>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</si>
  <si>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</si>
  <si>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</si>
  <si>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</si>
  <si>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</si>
  <si>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</si>
  <si>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</si>
  <si>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</si>
  <si>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</si>
  <si>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</si>
  <si>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</si>
  <si>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</si>
  <si>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</si>
  <si>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</si>
  <si>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</si>
  <si>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</si>
  <si>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</si>
  <si>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</si>
  <si>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</si>
  <si>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</si>
  <si>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</si>
  <si>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</si>
  <si>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</si>
  <si>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</si>
  <si>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</si>
  <si>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</si>
  <si>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</si>
  <si>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</si>
  <si>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</si>
  <si>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</si>
  <si>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</si>
  <si>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</si>
  <si>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</si>
  <si>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</si>
  <si>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</si>
  <si>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</si>
  <si>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</si>
  <si>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</si>
  <si>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</si>
  <si>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</si>
  <si>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</si>
  <si>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</si>
  <si>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</si>
  <si>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</si>
  <si>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</si>
  <si>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</si>
  <si>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</si>
  <si>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</si>
  <si>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</si>
  <si>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</si>
  <si>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</si>
  <si>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</si>
  <si>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</si>
  <si>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</si>
  <si>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</si>
  <si>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</si>
  <si>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</si>
  <si>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</si>
  <si>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</si>
  <si>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</si>
  <si>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</si>
  <si>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</si>
  <si>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</si>
  <si>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</si>
  <si>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</si>
  <si>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</si>
  <si>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</si>
  <si>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</si>
  <si>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</si>
  <si>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</si>
  <si>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</si>
  <si>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</si>
  <si>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</si>
  <si>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</si>
  <si>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</si>
  <si>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</si>
  <si>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</si>
  <si>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</si>
  <si>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</si>
  <si>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</si>
  <si>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</si>
  <si>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</si>
  <si>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</si>
  <si>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</si>
  <si>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</si>
  <si>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</si>
  <si>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</si>
  <si>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</si>
  <si>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</si>
  <si>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</si>
  <si>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</si>
  <si>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</si>
  <si>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</si>
  <si>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</si>
  <si>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</si>
  <si>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</si>
  <si>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</si>
  <si>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</si>
  <si>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</si>
  <si>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</si>
  <si>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</si>
  <si>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</si>
  <si>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</si>
  <si>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</si>
  <si>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</si>
  <si>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</si>
  <si>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</si>
  <si>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</si>
  <si>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</si>
  <si>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</si>
  <si>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</si>
  <si>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</si>
  <si>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</si>
  <si>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</si>
  <si>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</si>
  <si>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</si>
  <si>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</si>
  <si>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</si>
  <si>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</si>
  <si>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</si>
  <si>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</si>
  <si>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</si>
  <si>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</si>
  <si>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</si>
  <si>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</si>
  <si>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</si>
  <si>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</si>
  <si>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</si>
  <si>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</si>
  <si>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</si>
  <si>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</si>
  <si>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</si>
  <si>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</si>
  <si>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</si>
  <si>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</si>
  <si>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</si>
  <si>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</si>
  <si>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</si>
  <si>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</si>
  <si>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</si>
  <si>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</si>
  <si>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</si>
  <si>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</si>
  <si>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</si>
  <si>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</si>
  <si>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</si>
  <si>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</si>
  <si>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</si>
  <si>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</si>
  <si>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</si>
  <si>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</si>
  <si>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</si>
  <si>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</si>
  <si>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</si>
  <si>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</si>
  <si>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</si>
  <si>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</si>
  <si>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</si>
  <si>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</si>
  <si>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</si>
  <si>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</si>
  <si>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</si>
  <si>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</si>
  <si>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</si>
  <si>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</si>
  <si>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</si>
  <si>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</si>
  <si>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</si>
  <si>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</si>
  <si>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</si>
  <si>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</si>
  <si>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</si>
  <si>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</si>
  <si>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</si>
  <si>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</si>
  <si>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</si>
  <si>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</si>
  <si>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</si>
  <si>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</si>
  <si>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</si>
  <si>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</si>
  <si>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</si>
  <si>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</si>
  <si>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</si>
  <si>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</si>
  <si>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</si>
  <si>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</si>
  <si>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</si>
  <si>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</si>
  <si>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</si>
  <si>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</si>
  <si>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</si>
  <si>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</si>
  <si>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</si>
  <si>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</si>
  <si>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</si>
  <si>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</si>
  <si>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</si>
  <si>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</si>
  <si>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</si>
  <si>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</si>
  <si>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</si>
  <si>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</si>
  <si>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</si>
  <si>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</si>
  <si>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</si>
  <si>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</si>
  <si>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</si>
  <si>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</si>
  <si>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</si>
  <si>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</si>
  <si>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</si>
  <si>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</si>
  <si>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</si>
  <si>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</si>
  <si>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</si>
  <si>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</si>
  <si>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</si>
  <si>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</si>
  <si>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</si>
  <si>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</si>
  <si>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</si>
  <si>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</si>
  <si>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</si>
  <si>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</si>
  <si>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</si>
  <si>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</si>
  <si>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</si>
  <si>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</si>
  <si>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</si>
  <si>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</si>
  <si>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</si>
  <si>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</si>
  <si>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</si>
  <si>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</si>
  <si>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</si>
  <si>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</si>
  <si>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</si>
  <si>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</si>
  <si>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</si>
  <si>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</si>
  <si>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</si>
  <si>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</si>
  <si>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</si>
  <si>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</si>
  <si>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</si>
  <si>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</si>
  <si>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</si>
  <si>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</si>
  <si>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</si>
  <si>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</si>
  <si>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</si>
  <si>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</si>
  <si>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</si>
  <si>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</si>
  <si>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</si>
  <si>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</si>
  <si>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</si>
  <si>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</si>
  <si>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</si>
  <si>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</si>
  <si>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</si>
  <si>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</si>
  <si>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</si>
  <si>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</si>
  <si>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</si>
  <si>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</si>
  <si>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</si>
  <si>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</si>
  <si>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</si>
  <si>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</si>
  <si>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</si>
  <si>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</si>
  <si>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</si>
  <si>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</si>
  <si>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</si>
  <si>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</si>
  <si>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</si>
  <si>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</si>
  <si>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</si>
  <si>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</si>
  <si>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</si>
  <si>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</si>
  <si>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</si>
  <si>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</si>
  <si>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</si>
  <si>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</si>
  <si>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</si>
  <si>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</si>
  <si>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</si>
  <si>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</si>
  <si>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</si>
  <si>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</si>
  <si>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</si>
  <si>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</si>
  <si>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</si>
  <si>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</si>
  <si>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</si>
  <si>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</si>
  <si>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</si>
  <si>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</si>
  <si>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</si>
  <si>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</si>
  <si>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</si>
  <si>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</si>
  <si>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</si>
  <si>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</si>
  <si>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</si>
  <si>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</si>
  <si>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</si>
  <si>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</si>
  <si>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</si>
  <si>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</si>
  <si>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</si>
  <si>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</si>
  <si>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</si>
  <si>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</si>
  <si>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</si>
  <si>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</si>
  <si>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</si>
  <si>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</si>
  <si>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</si>
  <si>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</si>
  <si>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</si>
  <si>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</si>
  <si>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</si>
  <si>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</si>
  <si>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</si>
  <si>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</si>
  <si>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</si>
  <si>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</si>
  <si>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</si>
  <si>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</si>
  <si>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</si>
  <si>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</si>
  <si>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</si>
  <si>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</si>
  <si>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</si>
  <si>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</si>
  <si>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</si>
  <si>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</si>
  <si>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</si>
  <si>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</si>
  <si>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</si>
  <si>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</si>
  <si>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</si>
  <si>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</si>
  <si>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</si>
  <si>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</si>
  <si>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</si>
  <si>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</si>
  <si>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</si>
  <si>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</si>
  <si>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</si>
  <si>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</si>
  <si>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</si>
  <si>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</si>
  <si>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</si>
  <si>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</si>
  <si>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</si>
  <si>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</si>
  <si>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</si>
  <si>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</si>
  <si>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</si>
  <si>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</si>
  <si>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</si>
  <si>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</si>
  <si>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</si>
  <si>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</si>
  <si>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</si>
  <si>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</si>
  <si>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</si>
  <si>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</si>
  <si>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</si>
  <si>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</si>
  <si>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</si>
  <si>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</si>
  <si>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</si>
  <si>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</si>
  <si>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</si>
  <si>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</si>
  <si>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</si>
  <si>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</si>
  <si>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</si>
  <si>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</si>
  <si>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</si>
  <si>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</si>
  <si>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</si>
  <si>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</si>
  <si>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</si>
  <si>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</si>
  <si>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</si>
  <si>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</si>
  <si>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</si>
  <si>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</si>
  <si>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</si>
  <si>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</si>
  <si>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</si>
  <si>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</si>
  <si>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</si>
  <si>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</si>
  <si>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</si>
  <si>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</si>
  <si>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</si>
  <si>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</si>
  <si>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</si>
  <si>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</si>
  <si>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</si>
  <si>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</si>
  <si>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</si>
  <si>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</si>
  <si>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</si>
  <si>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</si>
  <si>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</si>
  <si>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</si>
  <si>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</si>
  <si>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</si>
  <si>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</si>
  <si>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</si>
  <si>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</si>
  <si>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</si>
  <si>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</si>
  <si>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</si>
  <si>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</si>
  <si>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</si>
  <si>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</si>
  <si>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</si>
  <si>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</si>
  <si>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</si>
  <si>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</si>
  <si>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</si>
  <si>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</si>
  <si>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</si>
  <si>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</si>
  <si>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</si>
  <si>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</si>
  <si>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</si>
  <si>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</si>
  <si>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</si>
  <si>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</si>
  <si>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</si>
  <si>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</si>
  <si>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</si>
  <si>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</si>
  <si>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</si>
  <si>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</si>
  <si>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</si>
  <si>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</si>
  <si>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</si>
  <si>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</si>
  <si>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</si>
  <si>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</si>
  <si>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</si>
  <si>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</si>
  <si>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</si>
  <si>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</si>
  <si>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</si>
  <si>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</si>
  <si>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</si>
  <si>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</si>
  <si>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</si>
  <si>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</si>
  <si>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</si>
  <si>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</si>
  <si>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</si>
  <si>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</si>
  <si>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</si>
  <si>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</si>
  <si>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</si>
  <si>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</si>
  <si>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</si>
  <si>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</si>
  <si>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</si>
  <si>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</si>
  <si>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</si>
  <si>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</si>
  <si>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</si>
  <si>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</si>
  <si>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</si>
  <si>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</si>
  <si>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</si>
  <si>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</si>
  <si>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</si>
  <si>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</si>
  <si>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</si>
  <si>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</si>
  <si>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</si>
  <si>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</si>
  <si>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</si>
  <si>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</si>
  <si>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</si>
  <si>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</si>
  <si>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</si>
  <si>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</si>
  <si>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</si>
  <si>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</si>
  <si>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</si>
  <si>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</si>
  <si>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</si>
  <si>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</si>
  <si>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</si>
  <si>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</si>
  <si>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</si>
  <si>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</si>
  <si>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</si>
  <si>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</si>
  <si>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</si>
  <si>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</si>
  <si>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</si>
  <si>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</si>
  <si>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</si>
  <si>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</si>
  <si>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</si>
  <si>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</si>
  <si>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</si>
  <si>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</si>
  <si>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</si>
  <si>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</si>
  <si>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</si>
  <si>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</si>
  <si>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</si>
  <si>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</si>
  <si>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</si>
  <si>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</si>
  <si>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</si>
  <si>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</si>
  <si>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</si>
  <si>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</si>
  <si>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</si>
  <si>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</si>
  <si>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</si>
  <si>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</si>
  <si>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</si>
  <si>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</si>
  <si>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</si>
  <si>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</si>
  <si>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</si>
  <si>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</si>
  <si>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</si>
  <si>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</si>
  <si>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</si>
  <si>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</si>
  <si>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</si>
  <si>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</si>
  <si>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</si>
  <si>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</si>
  <si>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</si>
  <si>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</si>
  <si>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</si>
  <si>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</si>
  <si>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</si>
  <si>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</si>
  <si>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</si>
  <si>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</si>
  <si>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</si>
  <si>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</si>
  <si>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</si>
  <si>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</si>
  <si>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</si>
  <si>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</si>
  <si>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</si>
  <si>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</si>
  <si>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</si>
  <si>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</si>
  <si>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</si>
  <si>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</si>
  <si>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</si>
  <si>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</si>
  <si>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</si>
  <si>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</si>
  <si>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</si>
  <si>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</si>
  <si>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</si>
  <si>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</si>
  <si>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</si>
  <si>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</si>
  <si>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</si>
  <si>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</si>
  <si>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</si>
  <si>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</si>
  <si>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</si>
  <si>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</si>
  <si>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</si>
  <si>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</si>
  <si>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</si>
  <si>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</si>
  <si>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</si>
  <si>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</si>
  <si>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</si>
  <si>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</si>
  <si>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</si>
  <si>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</si>
  <si>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</si>
  <si>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</si>
  <si>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</si>
  <si>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</si>
  <si>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</si>
  <si>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</si>
  <si>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</si>
  <si>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</si>
  <si>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</si>
  <si>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</si>
  <si>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</si>
  <si>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</si>
  <si>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</si>
  <si>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</si>
  <si>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</si>
  <si>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</si>
  <si>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</si>
  <si>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</si>
  <si>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</si>
  <si>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</si>
  <si>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</si>
  <si>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</si>
  <si>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</si>
  <si>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</si>
  <si>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</si>
  <si>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</si>
  <si>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</si>
  <si>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</si>
  <si>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</si>
  <si>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</si>
  <si>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</si>
  <si>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</si>
  <si>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</si>
  <si>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</si>
  <si>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</si>
  <si>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</si>
  <si>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</si>
  <si>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</si>
  <si>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</si>
  <si>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</si>
  <si>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</si>
  <si>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</si>
  <si>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</si>
  <si>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</si>
  <si>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</si>
  <si>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</si>
  <si>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</si>
  <si>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</si>
  <si>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</si>
  <si>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</si>
  <si>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</si>
  <si>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</si>
  <si>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</si>
  <si>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</si>
  <si>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</si>
  <si>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</si>
  <si>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</si>
  <si>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</si>
  <si>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</si>
  <si>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</si>
  <si>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</si>
  <si>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</si>
  <si>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</si>
  <si>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</si>
  <si>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</si>
  <si>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</si>
  <si>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</si>
  <si>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</si>
  <si>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</si>
  <si>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</si>
  <si>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</si>
  <si>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</si>
  <si>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</si>
  <si>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</si>
  <si>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</si>
  <si>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</si>
  <si>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</si>
  <si>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</si>
  <si>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</si>
  <si>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</si>
  <si>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</si>
  <si>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</si>
  <si>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</si>
  <si>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</si>
  <si>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</si>
  <si>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</si>
  <si>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</si>
  <si>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</si>
  <si>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</si>
  <si>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</si>
  <si>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</si>
  <si>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</si>
  <si>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</si>
  <si>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</si>
  <si>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</si>
  <si>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</si>
  <si>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</si>
  <si>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</si>
  <si>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</si>
  <si>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</si>
  <si>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</si>
  <si>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</si>
  <si>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</si>
  <si>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</si>
  <si>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</si>
  <si>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</si>
  <si>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</si>
  <si>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</si>
  <si>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</si>
  <si>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</si>
  <si>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</si>
  <si>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</si>
  <si>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</si>
  <si>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</si>
  <si>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</si>
  <si>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</si>
  <si>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</si>
  <si>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</si>
  <si>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</si>
  <si>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</si>
  <si>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</si>
  <si>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</si>
  <si>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</si>
  <si>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</si>
  <si>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</si>
  <si>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</si>
  <si>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</si>
  <si>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</si>
  <si>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</si>
  <si>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</si>
  <si>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</si>
  <si>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</si>
  <si>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</si>
  <si>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</si>
  <si>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</si>
  <si>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</si>
  <si>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</si>
  <si>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</si>
  <si>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</si>
  <si>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</si>
  <si>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</si>
  <si>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</si>
  <si>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</si>
  <si>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</si>
  <si>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</si>
  <si>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</si>
  <si>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</si>
  <si>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</si>
  <si>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</si>
  <si>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</si>
  <si>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</si>
  <si>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</si>
  <si>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</si>
  <si>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</si>
  <si>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</si>
  <si>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</si>
  <si>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</si>
  <si>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</si>
  <si>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</si>
  <si>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</si>
  <si>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</si>
  <si>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</si>
  <si>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</si>
  <si>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</si>
  <si>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</si>
  <si>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</si>
  <si>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</si>
  <si>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</si>
  <si>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</si>
  <si>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</si>
  <si>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</si>
  <si>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</si>
  <si>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</si>
  <si>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</si>
  <si>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</si>
  <si>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</si>
  <si>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</si>
  <si>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</si>
  <si>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</si>
  <si>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</si>
  <si>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</si>
  <si>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</si>
  <si>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</si>
  <si>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</si>
  <si>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</si>
  <si>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</si>
  <si>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</si>
  <si>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</si>
  <si>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</si>
  <si>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</si>
  <si>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</si>
  <si>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</si>
  <si>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</si>
  <si>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</si>
  <si>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</si>
  <si>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</si>
  <si>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</si>
  <si>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</si>
  <si>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</si>
  <si>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</si>
  <si>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</si>
  <si>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</si>
  <si>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</si>
  <si>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</si>
  <si>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</si>
  <si>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</si>
  <si>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</si>
  <si>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</si>
  <si>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</si>
  <si>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</si>
  <si>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</si>
  <si>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</si>
  <si>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</si>
  <si>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</si>
  <si>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</si>
  <si>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</si>
  <si>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</si>
  <si>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</si>
  <si>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</si>
  <si>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</si>
  <si>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</si>
  <si>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</si>
  <si>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</si>
  <si>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</si>
  <si>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</si>
  <si>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</si>
  <si>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</si>
  <si>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</si>
  <si>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</si>
  <si>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</si>
  <si>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</si>
  <si>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</si>
  <si>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</si>
  <si>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</si>
  <si>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</si>
  <si>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</si>
  <si>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</si>
  <si>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</si>
  <si>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</si>
  <si>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</si>
  <si>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</si>
  <si>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</si>
  <si>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</si>
  <si>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</si>
  <si>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</si>
  <si>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</si>
  <si>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</si>
  <si>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</si>
  <si>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</si>
  <si>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</si>
  <si>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</si>
  <si>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</si>
  <si>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</si>
  <si>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</si>
  <si>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</si>
  <si>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</si>
  <si>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</si>
  <si>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</si>
  <si>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</si>
  <si>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</si>
  <si>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</si>
  <si>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</si>
  <si>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</si>
  <si>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</si>
  <si>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</si>
  <si>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</si>
  <si>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</si>
  <si>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</si>
  <si>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</si>
  <si>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</si>
  <si>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</si>
  <si>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</si>
  <si>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</si>
  <si>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</si>
  <si>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</si>
  <si>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</si>
  <si>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</si>
  <si>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</si>
  <si>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</si>
  <si>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</si>
  <si>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</si>
  <si>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</si>
  <si>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</si>
  <si>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</si>
  <si>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</si>
  <si>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</si>
  <si>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</si>
  <si>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</si>
  <si>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</si>
  <si>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</si>
  <si>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</si>
  <si>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</si>
  <si>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</si>
  <si>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</si>
  <si>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</si>
  <si>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</si>
  <si>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</si>
  <si>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</si>
  <si>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</si>
  <si>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</si>
  <si>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</si>
  <si>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</si>
  <si>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</si>
  <si>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</si>
  <si>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</si>
  <si>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</si>
  <si>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</si>
  <si>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</si>
  <si>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</si>
  <si>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</si>
  <si>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</si>
  <si>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</si>
  <si>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</si>
  <si>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</si>
  <si>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</si>
  <si>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</si>
  <si>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</si>
  <si>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</si>
  <si>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</si>
  <si>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</si>
  <si>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</si>
  <si>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</si>
  <si>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</si>
  <si>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</si>
  <si>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</si>
  <si>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</si>
  <si>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</si>
  <si>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</si>
  <si>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</si>
  <si>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</si>
  <si>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</si>
  <si>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</si>
  <si>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</si>
  <si>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</si>
  <si>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</si>
  <si>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</si>
  <si>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</si>
  <si>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</si>
  <si>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</si>
  <si>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</si>
  <si>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</si>
  <si>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</si>
  <si>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</si>
  <si>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</si>
  <si>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</si>
  <si>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</si>
  <si>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</si>
  <si>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</si>
  <si>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</si>
  <si>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</si>
  <si>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</si>
  <si>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</si>
  <si>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</si>
  <si>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</si>
  <si>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</si>
  <si>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</si>
  <si>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</si>
  <si>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</si>
  <si>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</si>
  <si>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</si>
  <si>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</si>
  <si>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</si>
  <si>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</si>
  <si>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</si>
  <si>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</si>
  <si>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</si>
  <si>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</si>
  <si>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</si>
  <si>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</si>
  <si>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</si>
  <si>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</si>
  <si>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</si>
  <si>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</si>
  <si>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</si>
  <si>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</si>
  <si>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</si>
  <si>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</si>
  <si>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</si>
  <si>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</si>
  <si>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</si>
  <si>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</si>
  <si>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</si>
  <si>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</si>
  <si>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</si>
  <si>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</si>
  <si>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</si>
  <si>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</si>
  <si>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</si>
  <si>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</si>
  <si>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</si>
  <si>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</si>
  <si>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</si>
  <si>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</si>
  <si>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</si>
  <si>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</si>
  <si>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</si>
  <si>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</si>
  <si>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</si>
  <si>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</si>
  <si>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</si>
  <si>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</si>
  <si>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</si>
  <si>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</si>
  <si>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</si>
  <si>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</si>
  <si>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</si>
  <si>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</si>
  <si>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</si>
  <si>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</si>
  <si>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</si>
  <si>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</si>
  <si>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</si>
  <si>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</si>
  <si>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</si>
  <si>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</si>
  <si>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</si>
  <si>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</si>
  <si>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</si>
  <si>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</si>
  <si>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</si>
  <si>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</si>
  <si>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</si>
  <si>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</si>
  <si>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</si>
  <si>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</si>
  <si>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</si>
  <si>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</si>
  <si>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</si>
  <si>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</si>
  <si>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</si>
  <si>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</si>
  <si>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</si>
  <si>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</si>
  <si>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</si>
  <si>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</si>
  <si>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</si>
  <si>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</si>
  <si>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</si>
  <si>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</si>
  <si>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</si>
  <si>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</si>
  <si>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</si>
  <si>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</si>
  <si>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</si>
  <si>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</si>
  <si>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</si>
  <si>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</si>
  <si>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</si>
  <si>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</si>
  <si>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</si>
  <si>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</si>
  <si>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</si>
  <si>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</si>
  <si>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</si>
  <si>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</si>
  <si>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</si>
  <si>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</si>
  <si>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</si>
  <si>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</si>
  <si>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</si>
  <si>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</si>
  <si>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</si>
  <si>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</si>
  <si>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</si>
  <si>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</si>
  <si>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</si>
  <si>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</si>
  <si>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</si>
  <si>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</si>
  <si>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</si>
  <si>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</si>
  <si>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</si>
  <si>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</si>
  <si>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</si>
  <si>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</si>
  <si>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</si>
  <si>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</si>
  <si>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</si>
  <si>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</si>
  <si>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</si>
  <si>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</si>
  <si>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</si>
  <si>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</si>
  <si>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</si>
  <si>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</si>
  <si>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</si>
  <si>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</si>
  <si>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</si>
  <si>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</si>
  <si>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</si>
  <si>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</si>
  <si>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</si>
  <si>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</si>
  <si>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</si>
  <si>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</si>
  <si>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</si>
  <si>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</si>
  <si>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</si>
  <si>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</si>
  <si>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</si>
  <si>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</si>
  <si>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</si>
  <si>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</si>
  <si>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</si>
  <si>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</si>
  <si>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</si>
  <si>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</si>
  <si>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</si>
  <si>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</si>
  <si>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</si>
  <si>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</si>
  <si>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</si>
  <si>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</si>
  <si>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</si>
  <si>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</si>
  <si>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</si>
  <si>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</si>
  <si>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</si>
  <si>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</si>
  <si>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</si>
  <si>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</si>
  <si>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</si>
  <si>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</si>
  <si>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</si>
  <si>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</si>
  <si>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</si>
  <si>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</si>
  <si>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</si>
  <si>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</si>
  <si>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</si>
  <si>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</si>
  <si>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</si>
  <si>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</si>
  <si>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</si>
  <si>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</si>
  <si>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</si>
  <si>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</si>
  <si>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</si>
  <si>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</si>
  <si>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</si>
  <si>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</si>
  <si>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</si>
  <si>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</si>
  <si>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</si>
  <si>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</si>
  <si>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</si>
  <si>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</si>
  <si>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</si>
  <si>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</si>
  <si>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</si>
  <si>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</si>
  <si>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</si>
  <si>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</si>
  <si>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</si>
  <si>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</si>
  <si>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</si>
  <si>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</si>
  <si>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</si>
  <si>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</si>
  <si>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</si>
  <si>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</si>
  <si>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</si>
  <si>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</si>
  <si>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</si>
  <si>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</si>
  <si>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</si>
  <si>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</si>
  <si>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</si>
  <si>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</si>
  <si>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</si>
  <si>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</si>
  <si>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</si>
  <si>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</si>
  <si>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</si>
  <si>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</si>
  <si>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</si>
  <si>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</si>
  <si>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</si>
  <si>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</si>
  <si>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</si>
  <si>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</si>
  <si>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</si>
  <si>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</si>
  <si>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</si>
  <si>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</si>
  <si>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</si>
  <si>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</si>
  <si>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</si>
  <si>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</si>
  <si>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</si>
  <si>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</si>
  <si>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</si>
  <si>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</si>
  <si>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</si>
  <si>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</si>
  <si>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</si>
  <si>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</si>
  <si>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</si>
  <si>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</si>
  <si>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</si>
  <si>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</si>
  <si>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</si>
  <si>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</si>
  <si>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</si>
  <si>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</si>
  <si>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</si>
  <si>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</si>
  <si>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</si>
  <si>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</si>
  <si>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</si>
  <si>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</si>
  <si>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</si>
  <si>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</si>
  <si>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</si>
  <si>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</si>
  <si>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</si>
  <si>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</si>
  <si>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</si>
  <si>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</si>
  <si>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</si>
  <si>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</si>
  <si>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</si>
  <si>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</si>
  <si>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</si>
  <si>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</si>
  <si>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</si>
  <si>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</si>
  <si>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</si>
  <si>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</si>
  <si>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</si>
  <si>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</si>
  <si>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</si>
  <si>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</si>
  <si>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</si>
  <si>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</si>
  <si>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</si>
  <si>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</si>
  <si>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</si>
  <si>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</si>
  <si>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</si>
  <si>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</si>
  <si>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</si>
  <si>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</si>
  <si>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</si>
  <si>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</si>
  <si>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</si>
  <si>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</si>
  <si>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</si>
  <si>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</si>
  <si>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</si>
  <si>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</si>
  <si>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</si>
  <si>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</si>
  <si>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</si>
  <si>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</si>
  <si>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</si>
  <si>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</si>
  <si>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</si>
  <si>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</si>
  <si>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</si>
  <si>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</si>
  <si>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</si>
  <si>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</si>
  <si>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</si>
  <si>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</si>
  <si>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</si>
  <si>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</si>
  <si>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</si>
  <si>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</si>
  <si>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</si>
  <si>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</si>
  <si>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</si>
  <si>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</si>
  <si>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</si>
  <si>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</si>
  <si>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</si>
  <si>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</si>
  <si>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</si>
  <si>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</si>
  <si>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</si>
  <si>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</si>
  <si>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</si>
  <si>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</si>
  <si>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</si>
  <si>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</si>
  <si>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</si>
  <si>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</si>
  <si>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</si>
  <si>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</si>
  <si>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</si>
  <si>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</si>
  <si>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</si>
  <si>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</si>
  <si>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</si>
  <si>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</si>
  <si>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</si>
  <si>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</si>
  <si>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</si>
  <si>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</si>
  <si>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</si>
  <si>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</si>
  <si>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</si>
  <si>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</si>
  <si>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</si>
  <si>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</si>
  <si>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</si>
  <si>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</si>
  <si>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</si>
  <si>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</si>
  <si>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</si>
  <si>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</si>
  <si>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</si>
  <si>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</si>
  <si>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</si>
  <si>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</si>
  <si>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</si>
  <si>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</si>
  <si>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</si>
  <si>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</si>
  <si>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</si>
  <si>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</si>
  <si>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</si>
  <si>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</si>
  <si>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</si>
  <si>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</si>
  <si>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</si>
  <si>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</si>
  <si>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</si>
  <si>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</si>
  <si>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</si>
  <si>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</si>
  <si>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</si>
  <si>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</si>
  <si>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</si>
  <si>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</si>
  <si>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</si>
  <si>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</si>
  <si>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</si>
  <si>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</si>
  <si>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</si>
  <si>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</si>
  <si>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</si>
  <si>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</si>
  <si>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</si>
  <si>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</si>
  <si>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</si>
  <si>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</si>
  <si>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</si>
  <si>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</si>
  <si>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</si>
  <si>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</si>
  <si>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</si>
  <si>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</si>
  <si>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</si>
  <si>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</si>
  <si>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</si>
  <si>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</si>
  <si>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</si>
  <si>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</si>
  <si>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</si>
  <si>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</si>
  <si>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</si>
  <si>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</si>
  <si>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</si>
  <si>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</si>
  <si>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</si>
  <si>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</si>
  <si>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</si>
  <si>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</si>
  <si>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</si>
  <si>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</si>
  <si>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</si>
  <si>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</si>
  <si>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</si>
  <si>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</si>
  <si>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</si>
  <si>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</si>
  <si>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</si>
  <si>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</si>
  <si>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</si>
  <si>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</si>
  <si>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</si>
  <si>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</si>
  <si>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</si>
  <si>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</si>
  <si>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</si>
  <si>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</si>
  <si>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</si>
  <si>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</si>
  <si>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</si>
  <si>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</si>
  <si>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</si>
  <si>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</si>
  <si>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</si>
  <si>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</si>
  <si>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</si>
  <si>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</si>
  <si>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</si>
  <si>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</si>
  <si>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</si>
  <si>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</si>
  <si>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</si>
  <si>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</si>
  <si>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</si>
  <si>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</si>
  <si>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</si>
  <si>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</si>
  <si>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</si>
  <si>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</si>
  <si>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</si>
  <si>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</si>
  <si>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</si>
  <si>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</si>
  <si>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</si>
  <si>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</si>
  <si>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</si>
  <si>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</si>
  <si>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</si>
  <si>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</si>
  <si>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</si>
  <si>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</si>
  <si>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</si>
  <si>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</si>
  <si>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</si>
  <si>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</si>
  <si>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</si>
  <si>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</si>
  <si>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</si>
  <si>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</si>
  <si>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</si>
  <si>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</si>
  <si>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</si>
  <si>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</si>
  <si>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</si>
  <si>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</si>
  <si>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</si>
  <si>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</si>
  <si>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</si>
  <si>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</si>
  <si>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</si>
  <si>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</si>
  <si>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</si>
  <si>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</si>
  <si>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</si>
  <si>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</si>
  <si>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</si>
  <si>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</si>
  <si>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</si>
  <si>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</si>
  <si>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</si>
  <si>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</si>
  <si>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</si>
  <si>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</si>
  <si>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</si>
  <si>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</si>
  <si>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</si>
  <si>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</si>
  <si>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</si>
  <si>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</si>
  <si>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</si>
  <si>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</si>
  <si>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</si>
  <si>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</si>
  <si>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</si>
  <si>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</si>
  <si>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</si>
  <si>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</si>
  <si>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</si>
  <si>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</si>
  <si>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</si>
  <si>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</si>
  <si>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</si>
  <si>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</si>
  <si>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</si>
  <si>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</si>
  <si>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</si>
  <si>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</si>
  <si>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</si>
  <si>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</si>
  <si>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</si>
  <si>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</si>
  <si>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</si>
  <si>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</si>
  <si>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</si>
  <si>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</si>
  <si>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</si>
  <si>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</si>
  <si>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</si>
  <si>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</si>
  <si>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</si>
  <si>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</si>
  <si>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</si>
  <si>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</si>
  <si>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</si>
  <si>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</si>
  <si>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</si>
  <si>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</si>
  <si>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</si>
  <si>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</si>
  <si>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</si>
  <si>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</si>
  <si>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</si>
  <si>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</si>
  <si>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</si>
  <si>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</si>
  <si>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</si>
  <si>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</si>
  <si>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</si>
  <si>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</si>
  <si>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</si>
  <si>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</si>
  <si>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</si>
  <si>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</si>
  <si>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</si>
  <si>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</si>
  <si>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</si>
  <si>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</si>
  <si>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</si>
  <si>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</si>
  <si>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</si>
  <si>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</si>
  <si>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</si>
  <si>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</si>
  <si>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</si>
  <si>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</si>
  <si>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</si>
  <si>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</si>
  <si>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</si>
  <si>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</si>
  <si>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</si>
  <si>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</si>
  <si>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</si>
  <si>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</si>
  <si>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</si>
  <si>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</si>
  <si>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</si>
  <si>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</si>
  <si>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</si>
  <si>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</si>
  <si>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</si>
  <si>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</si>
  <si>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</si>
  <si>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</si>
  <si>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</si>
  <si>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</si>
  <si>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</si>
  <si>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</si>
  <si>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</si>
  <si>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</si>
  <si>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</si>
  <si>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</si>
  <si>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</si>
  <si>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</si>
  <si>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</si>
  <si>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</si>
  <si>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</si>
  <si>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</si>
  <si>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</si>
  <si>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</si>
  <si>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</si>
  <si>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</si>
  <si>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</si>
  <si>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</si>
  <si>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</si>
  <si>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</si>
  <si>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</si>
  <si>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</si>
  <si>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</si>
  <si>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</si>
  <si>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</si>
  <si>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</si>
  <si>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</si>
  <si>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</si>
  <si>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</si>
  <si>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</si>
  <si>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</si>
  <si>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</si>
  <si>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</si>
  <si>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</si>
  <si>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</si>
  <si>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</si>
  <si>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</si>
  <si>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</si>
  <si>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</si>
  <si>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</si>
  <si>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</si>
  <si>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</si>
  <si>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</si>
  <si>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</si>
  <si>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</si>
  <si>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</si>
  <si>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</si>
  <si>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</si>
  <si>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</si>
  <si>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</si>
  <si>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</si>
  <si>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</si>
  <si>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</si>
  <si>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</si>
  <si>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</si>
  <si>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</si>
  <si>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</si>
  <si>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</si>
  <si>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</si>
  <si>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</si>
  <si>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</si>
  <si>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</si>
  <si>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</si>
  <si>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</si>
  <si>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</si>
  <si>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</si>
  <si>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</si>
  <si>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</si>
  <si>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</si>
  <si>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</si>
  <si>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</si>
  <si>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</si>
  <si>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</si>
  <si>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</si>
  <si>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</si>
  <si>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</si>
  <si>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</si>
  <si>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</si>
  <si>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</si>
  <si>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</si>
  <si>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</si>
  <si>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</si>
  <si>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</si>
  <si>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</si>
  <si>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</si>
  <si>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</si>
  <si>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</si>
  <si>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</si>
  <si>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</si>
  <si>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</si>
  <si>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</si>
  <si>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</si>
  <si>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</si>
  <si>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</si>
  <si>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</si>
  <si>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</si>
  <si>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</si>
  <si>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</si>
  <si>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</si>
  <si>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</si>
  <si>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</si>
  <si>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</si>
  <si>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</si>
  <si>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</si>
  <si>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</si>
  <si>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</si>
  <si>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</si>
  <si>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</si>
  <si>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</si>
  <si>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</si>
  <si>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</si>
  <si>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</si>
  <si>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</si>
  <si>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</si>
  <si>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</si>
  <si>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</si>
  <si>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</si>
  <si>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</si>
  <si>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</si>
  <si>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</si>
  <si>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</si>
  <si>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</si>
  <si>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</si>
  <si>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</si>
  <si>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</si>
  <si>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</si>
  <si>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</si>
  <si>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</si>
  <si>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</si>
  <si>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</si>
  <si>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</si>
  <si>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</si>
  <si>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</si>
  <si>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</si>
  <si>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</si>
  <si>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</si>
  <si>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</si>
  <si>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</si>
  <si>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</si>
  <si>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</si>
  <si>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</si>
  <si>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</si>
  <si>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</si>
  <si>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</si>
  <si>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</si>
  <si>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</si>
  <si>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</si>
  <si>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</si>
  <si>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</si>
  <si>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</si>
  <si>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</si>
  <si>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</si>
  <si>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</si>
  <si>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</si>
  <si>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</si>
  <si>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</si>
  <si>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</si>
  <si>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</si>
  <si>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</si>
  <si>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</si>
  <si>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</si>
  <si>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</si>
  <si>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</si>
  <si>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</si>
  <si>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</si>
  <si>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</si>
  <si>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</si>
  <si>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</si>
  <si>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</si>
  <si>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</si>
  <si>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</si>
  <si>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</si>
  <si>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</si>
  <si>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</si>
  <si>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</si>
  <si>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</si>
  <si>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</si>
  <si>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</si>
  <si>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</si>
  <si>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</si>
  <si>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</si>
  <si>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</si>
  <si>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</si>
  <si>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</si>
  <si>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</si>
  <si>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</si>
  <si>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</si>
  <si>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</si>
  <si>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</si>
  <si>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</si>
  <si>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</si>
  <si>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</si>
  <si>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</si>
  <si>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</si>
  <si>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</si>
  <si>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</si>
  <si>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</si>
  <si>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</si>
  <si>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</si>
  <si>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</si>
  <si>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</si>
  <si>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</si>
  <si>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</si>
  <si>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</si>
  <si>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</si>
  <si>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</si>
  <si>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</si>
  <si>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</si>
  <si>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</si>
  <si>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</si>
  <si>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</si>
  <si>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</si>
  <si>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</si>
  <si>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</si>
  <si>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</si>
  <si>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</si>
  <si>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</si>
  <si>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</si>
  <si>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</si>
  <si>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</si>
  <si>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</si>
  <si>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</si>
  <si>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</si>
  <si>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</si>
  <si>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</si>
  <si>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</si>
  <si>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</si>
  <si>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</si>
  <si>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</si>
  <si>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</si>
  <si>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</si>
  <si>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</si>
  <si>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</si>
  <si>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</si>
  <si>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</si>
  <si>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</si>
  <si>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</si>
  <si>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</si>
  <si>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</si>
  <si>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</si>
  <si>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</si>
  <si>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</si>
  <si>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</si>
  <si>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</si>
  <si>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</si>
  <si>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</si>
  <si>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</si>
  <si>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</si>
  <si>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</si>
  <si>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</si>
  <si>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</si>
  <si>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</si>
  <si>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</si>
  <si>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</si>
  <si>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</si>
  <si>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</si>
  <si>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</si>
  <si>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</si>
  <si>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</si>
  <si>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</si>
  <si>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</si>
  <si>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</si>
  <si>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</si>
  <si>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</si>
  <si>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</si>
  <si>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</si>
  <si>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</si>
  <si>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</si>
  <si>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</si>
  <si>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</si>
  <si>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</si>
  <si>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</si>
  <si>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</si>
  <si>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</si>
  <si>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</si>
  <si>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</si>
  <si>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</si>
  <si>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</si>
  <si>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</si>
  <si>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</si>
  <si>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</si>
  <si>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</si>
  <si>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</si>
  <si>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</si>
  <si>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</si>
  <si>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</si>
  <si>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</si>
  <si>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</si>
  <si>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</si>
  <si>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</si>
  <si>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</si>
  <si>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</si>
  <si>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</si>
  <si>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</si>
  <si>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</si>
  <si>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</si>
  <si>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</si>
  <si>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</si>
  <si>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</si>
  <si>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</si>
  <si>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</si>
  <si>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</si>
  <si>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</si>
  <si>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</si>
  <si>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</si>
  <si>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</si>
  <si>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</si>
  <si>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</si>
  <si>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</si>
  <si>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</si>
  <si>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</si>
  <si>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</si>
  <si>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</si>
  <si>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</si>
  <si>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</si>
  <si>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</si>
  <si>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</si>
  <si>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</si>
  <si>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</si>
  <si>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</si>
  <si>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</si>
  <si>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</si>
  <si>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</si>
  <si>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</si>
  <si>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</si>
  <si>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</si>
  <si>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</si>
  <si>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</si>
  <si>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</si>
  <si>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</si>
  <si>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</si>
  <si>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</si>
  <si>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</si>
  <si>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</si>
  <si>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</si>
  <si>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</si>
  <si>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</si>
  <si>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</si>
  <si>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</si>
  <si>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</si>
  <si>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</si>
  <si>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</si>
  <si>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</si>
  <si>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</si>
  <si>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</si>
  <si>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</si>
  <si>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</si>
  <si>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</si>
  <si>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</si>
  <si>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</si>
  <si>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</si>
  <si>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</si>
  <si>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</si>
  <si>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</si>
  <si>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</si>
  <si>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</si>
  <si>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</si>
  <si>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</si>
  <si>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</si>
  <si>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</si>
  <si>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</si>
  <si>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</si>
  <si>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</si>
  <si>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</si>
  <si>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</si>
  <si>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</si>
  <si>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</si>
  <si>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</si>
  <si>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</si>
  <si>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</si>
  <si>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</si>
  <si>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</si>
  <si>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</si>
  <si>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</si>
  <si>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</si>
  <si>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</si>
  <si>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</si>
  <si>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</si>
  <si>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</si>
  <si>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</si>
  <si>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</si>
  <si>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</si>
  <si>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</si>
  <si>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</si>
  <si>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</si>
  <si>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</si>
  <si>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</si>
  <si>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</si>
  <si>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</si>
  <si>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</si>
  <si>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</si>
  <si>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</si>
  <si>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</si>
  <si>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</si>
  <si>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</si>
  <si>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</si>
  <si>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</si>
  <si>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</si>
  <si>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</si>
  <si>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</si>
  <si>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</si>
  <si>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</si>
  <si>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</si>
  <si>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</si>
  <si>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</si>
  <si>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</si>
  <si>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</si>
  <si>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</si>
  <si>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</si>
  <si>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</si>
  <si>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</si>
  <si>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</si>
  <si>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</si>
  <si>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</si>
  <si>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</si>
  <si>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</si>
  <si>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</si>
  <si>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</si>
  <si>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</si>
  <si>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</si>
  <si>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</si>
  <si>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</si>
  <si>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</si>
  <si>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</si>
  <si>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</si>
  <si>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</si>
  <si>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</si>
  <si>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</si>
  <si>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</si>
  <si>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</si>
  <si>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</si>
  <si>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</si>
  <si>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</si>
  <si>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</si>
  <si>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</si>
  <si>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</si>
  <si>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</si>
  <si>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</si>
  <si>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</si>
  <si>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</si>
  <si>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</si>
  <si>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</si>
  <si>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</si>
  <si>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</si>
  <si>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</si>
  <si>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</si>
  <si>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</si>
  <si>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</si>
  <si>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</si>
  <si>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</si>
  <si>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</si>
  <si>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</si>
  <si>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</si>
  <si>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</si>
  <si>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</si>
  <si>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</si>
  <si>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</si>
  <si>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</si>
  <si>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</si>
  <si>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</si>
  <si>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</si>
  <si>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</si>
  <si>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</si>
  <si>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</si>
  <si>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</si>
  <si>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</si>
  <si>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</si>
  <si>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</si>
  <si>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</si>
  <si>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</si>
  <si>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</si>
  <si>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</si>
  <si>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</si>
  <si>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</si>
  <si>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</si>
  <si>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</si>
  <si>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</si>
  <si>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</si>
  <si>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</si>
  <si>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</si>
  <si>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</si>
  <si>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</si>
  <si>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</si>
  <si>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</si>
  <si>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</si>
  <si>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</si>
  <si>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</si>
  <si>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</si>
  <si>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</si>
  <si>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</si>
  <si>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</si>
  <si>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</si>
  <si>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</si>
  <si>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</si>
  <si>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</si>
  <si>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</si>
  <si>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</si>
  <si>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</si>
  <si>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</si>
  <si>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</si>
  <si>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</si>
  <si>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</si>
  <si>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</si>
  <si>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</si>
  <si>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</si>
  <si>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</si>
  <si>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</si>
  <si>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</si>
  <si>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</si>
  <si>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</si>
  <si>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</si>
  <si>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</si>
  <si>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</si>
  <si>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</si>
  <si>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</si>
  <si>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</si>
  <si>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</si>
  <si>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</si>
  <si>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</si>
  <si>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</si>
  <si>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</si>
  <si>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</si>
  <si>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</si>
  <si>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</si>
  <si>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</si>
  <si>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</si>
  <si>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</si>
  <si>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</si>
  <si>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</si>
  <si>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</si>
  <si>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</si>
  <si>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</si>
  <si>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</si>
  <si>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</si>
  <si>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</si>
  <si>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</si>
  <si>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</si>
  <si>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</si>
  <si>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</si>
  <si>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</si>
  <si>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</si>
  <si>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</si>
  <si>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</si>
  <si>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</si>
  <si>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</si>
  <si>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</si>
  <si>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</si>
  <si>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</si>
  <si>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</si>
  <si>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</si>
  <si>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</si>
  <si>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</si>
  <si>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</si>
  <si>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</si>
  <si>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</si>
  <si>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</si>
  <si>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</si>
  <si>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</si>
  <si>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</si>
  <si>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</si>
  <si>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</si>
  <si>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</si>
  <si>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</si>
  <si>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</si>
  <si>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</si>
  <si>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</si>
  <si>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</si>
  <si>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</si>
  <si>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</si>
  <si>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</si>
  <si>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</si>
  <si>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</si>
  <si>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</si>
  <si>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</si>
  <si>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</si>
  <si>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</si>
  <si>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</si>
  <si>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</si>
  <si>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</si>
  <si>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</si>
  <si>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</si>
  <si>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</si>
  <si>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</si>
  <si>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</si>
  <si>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</si>
  <si>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</si>
  <si>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</si>
  <si>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</si>
  <si>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</si>
  <si>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</si>
  <si>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</si>
  <si>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</si>
  <si>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</si>
  <si>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</si>
  <si>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</si>
  <si>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</si>
  <si>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</si>
  <si>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</si>
  <si>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</si>
  <si>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</si>
  <si>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</si>
  <si>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</si>
  <si>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</si>
  <si>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</si>
  <si>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</si>
  <si>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</si>
  <si>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</si>
  <si>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</si>
  <si>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</si>
  <si>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</si>
  <si>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</si>
  <si>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</si>
  <si>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</si>
  <si>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</si>
  <si>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</si>
  <si>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</si>
  <si>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</si>
  <si>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</si>
  <si>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</si>
  <si>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</si>
  <si>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</si>
  <si>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</si>
  <si>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</si>
  <si>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</si>
  <si>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</si>
  <si>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</si>
  <si>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</si>
  <si>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</si>
  <si>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</si>
  <si>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</si>
  <si>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</si>
  <si>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</si>
  <si>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</si>
  <si>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</si>
  <si>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</si>
  <si>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</si>
  <si>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</si>
  <si>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</si>
  <si>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</si>
  <si>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</si>
  <si>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</si>
  <si>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</si>
  <si>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</si>
  <si>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</si>
  <si>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</si>
  <si>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</si>
  <si>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</si>
  <si>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</si>
  <si>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</si>
  <si>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</si>
  <si>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</si>
  <si>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</si>
  <si>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</si>
  <si>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</si>
  <si>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</si>
  <si>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</si>
  <si>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</si>
  <si>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</si>
  <si>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</si>
  <si>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</si>
  <si>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</si>
  <si>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</si>
  <si>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</si>
  <si>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</si>
  <si>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</si>
  <si>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</si>
  <si>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</si>
  <si>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</si>
  <si>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</si>
  <si>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</si>
  <si>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</si>
  <si>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</si>
  <si>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</si>
  <si>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</si>
  <si>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</si>
  <si>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</si>
  <si>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</si>
  <si>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</si>
  <si>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</si>
  <si>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</si>
  <si>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</si>
  <si>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</si>
  <si>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</si>
  <si>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</si>
  <si>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</si>
  <si>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</si>
  <si>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</si>
  <si>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</si>
  <si>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</si>
  <si>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</si>
  <si>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</si>
  <si>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</si>
  <si>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</si>
  <si>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</si>
  <si>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</si>
  <si>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</si>
  <si>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</si>
  <si>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</si>
  <si>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</si>
  <si>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</si>
  <si>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</si>
  <si>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</si>
  <si>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</si>
  <si>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</si>
  <si>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</si>
  <si>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</si>
  <si>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</si>
  <si>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</si>
  <si>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</si>
  <si>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</si>
  <si>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</si>
  <si>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</si>
  <si>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</si>
  <si>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</si>
  <si>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</si>
  <si>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</si>
  <si>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</si>
  <si>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</si>
  <si>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</si>
  <si>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</si>
  <si>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</si>
  <si>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</si>
  <si>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</si>
  <si>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</si>
  <si>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</si>
  <si>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</si>
  <si>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</si>
  <si>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</si>
  <si>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</si>
  <si>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</si>
  <si>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</si>
  <si>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</si>
  <si>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</si>
  <si>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</si>
  <si>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</si>
  <si>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</si>
  <si>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</si>
  <si>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</si>
  <si>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</si>
  <si>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</si>
  <si>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</si>
  <si>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</si>
  <si>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</si>
  <si>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</si>
  <si>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</si>
  <si>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</si>
  <si>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</si>
  <si>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</si>
  <si>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</si>
  <si>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</si>
  <si>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</si>
  <si>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</si>
  <si>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</si>
  <si>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</si>
  <si>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</si>
  <si>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</si>
  <si>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</si>
  <si>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</si>
  <si>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</si>
  <si>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</si>
  <si>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</si>
  <si>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</si>
  <si>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</si>
  <si>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</si>
  <si>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</si>
  <si>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</si>
  <si>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</si>
  <si>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</si>
  <si>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</si>
  <si>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</si>
  <si>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</si>
  <si>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</si>
  <si>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</si>
  <si>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</si>
  <si>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</si>
  <si>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</si>
  <si>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</si>
  <si>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</si>
  <si>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</si>
  <si>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</si>
  <si>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</si>
  <si>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</si>
  <si>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</si>
  <si>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</si>
  <si>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</si>
  <si>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</si>
  <si>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</si>
  <si>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</si>
  <si>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</si>
  <si>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</si>
  <si>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</si>
  <si>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</si>
  <si>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</si>
  <si>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</si>
  <si>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</si>
  <si>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</si>
  <si>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</si>
  <si>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</si>
  <si>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</si>
  <si>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</si>
  <si>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</si>
  <si>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</si>
  <si>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</si>
  <si>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</si>
  <si>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</si>
  <si>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</si>
  <si>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</si>
  <si>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</si>
  <si>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</si>
  <si>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</si>
  <si>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</si>
  <si>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</si>
  <si>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</si>
  <si>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</si>
  <si>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</si>
  <si>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</si>
  <si>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</si>
  <si>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</si>
  <si>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</si>
  <si>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</si>
  <si>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</si>
  <si>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</si>
  <si>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</si>
  <si>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</si>
  <si>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</si>
  <si>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</si>
  <si>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</si>
  <si>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</si>
  <si>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</si>
  <si>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</si>
  <si>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</si>
  <si>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</si>
  <si>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</si>
  <si>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</si>
  <si>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</si>
  <si>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</si>
  <si>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</si>
  <si>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</si>
  <si>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</si>
  <si>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</si>
  <si>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</si>
  <si>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</si>
  <si>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</si>
  <si>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</si>
  <si>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</si>
  <si>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</si>
  <si>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</si>
  <si>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</si>
  <si>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</si>
  <si>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</si>
  <si>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</si>
  <si>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</si>
  <si>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</si>
  <si>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</si>
  <si>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</si>
  <si>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</si>
  <si>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</si>
  <si>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</si>
  <si>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</si>
  <si>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</si>
  <si>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</si>
  <si>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</si>
  <si>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</si>
  <si>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</si>
  <si>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</si>
  <si>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</si>
  <si>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</si>
  <si>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</si>
  <si>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</si>
  <si>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</si>
  <si>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</si>
  <si>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</si>
  <si>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</si>
  <si>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</si>
  <si>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</si>
  <si>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</si>
  <si>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</si>
  <si>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</si>
  <si>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</si>
  <si>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</si>
  <si>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</si>
  <si>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</si>
  <si>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</si>
  <si>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</si>
  <si>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</si>
  <si>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</si>
  <si>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</si>
  <si>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</si>
  <si>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</si>
  <si>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</si>
  <si>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</si>
  <si>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</si>
  <si>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</si>
  <si>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</si>
  <si>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</si>
  <si>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</si>
  <si>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</si>
  <si>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</si>
  <si>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</si>
  <si>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</si>
  <si>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</si>
  <si>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</si>
  <si>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</si>
  <si>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</si>
  <si>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</si>
  <si>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</si>
  <si>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</si>
  <si>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</si>
  <si>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</si>
  <si>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</si>
  <si>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</si>
  <si>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</si>
  <si>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</si>
  <si>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</si>
  <si>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</si>
  <si>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</si>
  <si>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</si>
  <si>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</si>
  <si>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</si>
  <si>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</si>
  <si>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</si>
  <si>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</si>
  <si>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</si>
  <si>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</si>
  <si>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</si>
  <si>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</si>
  <si>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</si>
  <si>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</si>
  <si>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</si>
  <si>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</si>
  <si>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</si>
  <si>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</si>
  <si>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</si>
  <si>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</si>
  <si>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</si>
  <si>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</si>
  <si>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</si>
  <si>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</si>
  <si>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</si>
  <si>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</si>
  <si>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</si>
  <si>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</si>
  <si>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</si>
  <si>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</si>
  <si>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</si>
  <si>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</si>
  <si>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</si>
  <si>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</si>
  <si>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</si>
  <si>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</si>
  <si>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</si>
  <si>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</si>
  <si>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</si>
  <si>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</si>
  <si>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</si>
  <si>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</si>
  <si>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</si>
  <si>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</si>
  <si>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</si>
  <si>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</si>
  <si>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</si>
  <si>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</si>
  <si>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</si>
  <si>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</si>
  <si>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</si>
  <si>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</si>
  <si>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</si>
  <si>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</si>
  <si>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</si>
  <si>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</si>
  <si>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</si>
  <si>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</si>
  <si>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</si>
  <si>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</si>
  <si>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</si>
  <si>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</si>
  <si>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</si>
  <si>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</si>
  <si>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</si>
  <si>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</si>
  <si>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</si>
  <si>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</si>
  <si>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</si>
  <si>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</si>
  <si>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</si>
  <si>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</si>
  <si>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</si>
  <si>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</si>
  <si>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</si>
  <si>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</si>
  <si>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</si>
  <si>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</si>
  <si>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</si>
  <si>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</si>
  <si>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</si>
  <si>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</si>
  <si>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</si>
  <si>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</si>
  <si>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</si>
  <si>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</si>
  <si>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</si>
  <si>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</si>
  <si>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</si>
  <si>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</si>
  <si>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</si>
  <si>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</si>
  <si>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</si>
  <si>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</si>
  <si>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</si>
  <si>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</si>
  <si>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</si>
  <si>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</si>
  <si>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</si>
  <si>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</si>
  <si>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</si>
  <si>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</si>
  <si>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</si>
  <si>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</si>
  <si>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</si>
  <si>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</si>
  <si>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</si>
  <si>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</si>
  <si>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</si>
  <si>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</si>
  <si>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</si>
  <si>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</si>
  <si>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</si>
  <si>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</si>
  <si>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</si>
  <si>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</si>
  <si>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</si>
  <si>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</si>
  <si>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</si>
  <si>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</si>
  <si>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</si>
  <si>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</si>
  <si>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</si>
  <si>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</si>
  <si>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</si>
  <si>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</si>
  <si>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</si>
  <si>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</si>
  <si>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</si>
  <si>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</si>
  <si>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</si>
  <si>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</si>
  <si>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</si>
  <si>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</si>
  <si>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</si>
  <si>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</si>
  <si>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</si>
  <si>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</si>
  <si>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</si>
  <si>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</si>
  <si>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</si>
  <si>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</si>
  <si>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</si>
  <si>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</si>
  <si>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</si>
  <si>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</si>
  <si>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</si>
  <si>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</si>
  <si>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</si>
  <si>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</si>
  <si>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</si>
  <si>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</si>
  <si>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</si>
  <si>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</si>
  <si>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</si>
  <si>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</si>
  <si>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</si>
  <si>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</si>
  <si>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</si>
  <si>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</si>
  <si>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</si>
  <si>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</si>
  <si>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</si>
  <si>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</si>
  <si>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</si>
  <si>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</si>
  <si>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</si>
  <si>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</si>
  <si>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</si>
  <si>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</si>
  <si>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</si>
  <si>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</si>
  <si>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</si>
  <si>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</si>
  <si>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</si>
  <si>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</si>
  <si>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</si>
  <si>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</si>
  <si>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</si>
  <si>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</si>
  <si>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</si>
  <si>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</si>
  <si>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</si>
  <si>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</si>
  <si>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</si>
  <si>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</si>
  <si>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</si>
  <si>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</si>
  <si>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</si>
  <si>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</si>
  <si>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</si>
  <si>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</si>
  <si>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</si>
  <si>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</si>
  <si>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</si>
  <si>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</si>
  <si>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</si>
  <si>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</si>
  <si>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</si>
  <si>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</si>
  <si>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</si>
  <si>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</si>
  <si>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</si>
  <si>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</si>
  <si>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</si>
  <si>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</si>
  <si>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</si>
  <si>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</si>
  <si>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</si>
  <si>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</si>
  <si>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</si>
  <si>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</si>
  <si>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</si>
  <si>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</si>
  <si>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</si>
  <si>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</si>
  <si>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</si>
  <si>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</si>
  <si>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</si>
  <si>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</si>
  <si>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</si>
  <si>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</si>
  <si>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</si>
  <si>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</si>
  <si>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</si>
  <si>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</si>
  <si>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</si>
  <si>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</si>
  <si>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</si>
  <si>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</si>
  <si>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</si>
  <si>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</si>
  <si>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</si>
  <si>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</si>
  <si>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</si>
  <si>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</si>
  <si>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</si>
  <si>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</si>
  <si>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</si>
  <si>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</si>
  <si>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</si>
  <si>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</si>
  <si>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</si>
  <si>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</si>
  <si>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</si>
  <si>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</si>
  <si>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</si>
  <si>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</si>
  <si>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</si>
  <si>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</si>
  <si>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</si>
  <si>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</si>
  <si>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</si>
  <si>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</si>
  <si>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</si>
  <si>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</si>
  <si>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</si>
  <si>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</si>
  <si>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</si>
  <si>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</si>
  <si>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</si>
  <si>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</si>
  <si>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</si>
  <si>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</si>
  <si>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</si>
  <si>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</si>
  <si>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</si>
  <si>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</si>
  <si>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</si>
  <si>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</si>
  <si>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</si>
  <si>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</si>
  <si>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</si>
  <si>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</si>
  <si>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</si>
  <si>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</si>
  <si>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</si>
  <si>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</si>
  <si>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</si>
  <si>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</si>
  <si>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</si>
  <si>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</si>
  <si>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</si>
  <si>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</si>
  <si>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</si>
  <si>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</si>
  <si>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</si>
  <si>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</si>
  <si>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</si>
  <si>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</si>
  <si>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</si>
  <si>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</si>
  <si>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</si>
  <si>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</si>
  <si>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</si>
  <si>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</si>
  <si>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</si>
  <si>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</si>
  <si>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</si>
  <si>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</si>
  <si>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</si>
  <si>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</si>
  <si>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</si>
  <si>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</si>
  <si>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</si>
  <si>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</si>
  <si>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</si>
  <si>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</si>
  <si>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</si>
  <si>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</si>
  <si>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</si>
  <si>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</si>
  <si>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</si>
  <si>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</si>
  <si>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</si>
  <si>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</si>
  <si>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</si>
  <si>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</si>
  <si>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</si>
  <si>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</si>
  <si>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</si>
  <si>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</si>
  <si>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</si>
  <si>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</si>
  <si>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</si>
  <si>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</si>
  <si>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</si>
  <si>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</si>
  <si>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</si>
  <si>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</si>
  <si>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</si>
  <si>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</si>
  <si>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</si>
  <si>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</si>
  <si>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</si>
  <si>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</si>
  <si>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</si>
  <si>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</si>
  <si>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</si>
  <si>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</si>
  <si>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</si>
  <si>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</si>
  <si>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</si>
  <si>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</si>
  <si>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</si>
  <si>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</si>
  <si>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</si>
  <si>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</si>
  <si>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</si>
  <si>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</si>
  <si>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</si>
  <si>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</si>
  <si>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</si>
  <si>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</si>
  <si>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</si>
  <si>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</si>
  <si>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</si>
  <si>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</si>
  <si>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</si>
  <si>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</si>
  <si>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</si>
  <si>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</si>
  <si>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</si>
  <si>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</si>
  <si>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</si>
  <si>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</si>
  <si>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</si>
  <si>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</si>
  <si>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</si>
  <si>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</si>
  <si>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</si>
  <si>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</si>
  <si>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</si>
  <si>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</si>
  <si>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</si>
  <si>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</si>
  <si>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</si>
  <si>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</si>
  <si>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</si>
  <si>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</si>
  <si>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</si>
  <si>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</si>
  <si>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</si>
  <si>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</si>
  <si>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</si>
  <si>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</si>
  <si>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</si>
  <si>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</si>
  <si>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</si>
  <si>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</si>
  <si>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</si>
  <si>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</si>
  <si>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</si>
  <si>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</si>
  <si>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</si>
  <si>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</si>
  <si>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</si>
  <si>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</si>
  <si>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</si>
  <si>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</si>
  <si>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</si>
  <si>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</si>
  <si>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</si>
  <si>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</si>
  <si>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</si>
  <si>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</si>
  <si>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</si>
  <si>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</si>
  <si>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</si>
  <si>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</si>
  <si>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</si>
  <si>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</si>
  <si>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</si>
  <si>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</si>
  <si>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</si>
  <si>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</si>
  <si>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</si>
  <si>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</si>
  <si>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</si>
  <si>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</si>
  <si>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</si>
  <si>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</si>
  <si>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</si>
  <si>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</si>
  <si>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</si>
  <si>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</si>
  <si>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</si>
  <si>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</si>
  <si>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</si>
  <si>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</si>
  <si>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</si>
  <si>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</si>
  <si>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</si>
  <si>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</si>
  <si>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</si>
  <si>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</si>
  <si>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</si>
  <si>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</si>
  <si>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</si>
  <si>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</si>
  <si>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</si>
  <si>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</si>
  <si>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</si>
  <si>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</si>
  <si>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</si>
  <si>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</si>
  <si>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</si>
  <si>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</si>
  <si>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</si>
  <si>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</si>
  <si>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</si>
  <si>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</si>
  <si>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</si>
  <si>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</si>
  <si>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</si>
  <si>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</si>
  <si>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</si>
  <si>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</si>
  <si>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</si>
  <si>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</si>
  <si>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</si>
  <si>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</si>
  <si>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</si>
  <si>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</si>
  <si>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</si>
  <si>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</si>
  <si>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</si>
  <si>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</si>
  <si>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</si>
  <si>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</si>
  <si>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</si>
  <si>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</si>
  <si>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</si>
  <si>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</si>
  <si>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</si>
  <si>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</si>
  <si>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</si>
  <si>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</si>
  <si>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</si>
  <si>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</si>
  <si>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</si>
  <si>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</si>
  <si>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</si>
  <si>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</si>
  <si>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</si>
  <si>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</si>
  <si>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</si>
  <si>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</si>
  <si>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</si>
  <si>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</si>
  <si>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</si>
  <si>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</si>
  <si>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</si>
  <si>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</si>
  <si>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</si>
  <si>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</si>
  <si>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</si>
  <si>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</si>
  <si>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</si>
  <si>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</si>
  <si>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</si>
  <si>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</si>
  <si>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</si>
  <si>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</si>
  <si>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</si>
  <si>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</si>
  <si>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</si>
  <si>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</si>
  <si>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</si>
  <si>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</si>
  <si>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</si>
  <si>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</si>
  <si>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</si>
  <si>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</si>
  <si>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</si>
  <si>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</si>
  <si>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</si>
  <si>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</si>
  <si>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</si>
  <si>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</si>
  <si>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</si>
  <si>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</si>
  <si>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</si>
  <si>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</si>
  <si>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</si>
  <si>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</si>
  <si>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</si>
  <si>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</si>
  <si>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</si>
  <si>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</si>
  <si>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</si>
  <si>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</si>
  <si>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</si>
  <si>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</si>
  <si>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</si>
  <si>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</si>
  <si>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</si>
  <si>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</si>
  <si>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</si>
  <si>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</si>
  <si>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</si>
  <si>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</si>
  <si>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</si>
  <si>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</si>
  <si>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</si>
  <si>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</si>
  <si>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</si>
  <si>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</si>
  <si>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</si>
  <si>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</si>
  <si>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</si>
  <si>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</si>
  <si>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</si>
  <si>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</si>
  <si>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</si>
  <si>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</si>
  <si>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</si>
  <si>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</si>
  <si>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</si>
  <si>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</si>
  <si>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</si>
  <si>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</si>
  <si>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</si>
  <si>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</si>
  <si>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</si>
  <si>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</si>
  <si>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</si>
  <si>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</si>
  <si>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</si>
  <si>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</si>
  <si>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</si>
  <si>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</si>
  <si>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</si>
  <si>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</si>
  <si>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</si>
  <si>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</si>
  <si>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</si>
  <si>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</si>
  <si>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</si>
  <si>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</si>
  <si>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</si>
  <si>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</si>
  <si>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</si>
  <si>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</si>
  <si>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</si>
  <si>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</si>
  <si>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</si>
  <si>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</si>
  <si>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</si>
  <si>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</si>
  <si>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</si>
  <si>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</si>
  <si>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</si>
  <si>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</si>
  <si>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</si>
  <si>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</si>
  <si>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</si>
  <si>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</si>
  <si>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</si>
  <si>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</si>
  <si>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</si>
  <si>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</si>
  <si>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</si>
  <si>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</si>
  <si>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</si>
  <si>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</si>
  <si>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</si>
  <si>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</si>
  <si>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</si>
  <si>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</si>
  <si>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</si>
  <si>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</si>
  <si>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</si>
  <si>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</si>
  <si>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</si>
  <si>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</si>
  <si>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</si>
  <si>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</si>
  <si>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</si>
  <si>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</si>
  <si>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</si>
  <si>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</si>
  <si>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</si>
  <si>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</si>
  <si>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</si>
  <si>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</si>
  <si>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</si>
  <si>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</si>
  <si>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</si>
  <si>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</si>
  <si>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</si>
  <si>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</si>
  <si>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</si>
  <si>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</si>
  <si>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</si>
  <si>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</si>
  <si>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</si>
  <si>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</si>
  <si>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</si>
  <si>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</si>
  <si>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</si>
  <si>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</si>
  <si>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</si>
  <si>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</si>
  <si>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</si>
  <si>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</si>
  <si>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</si>
  <si>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</si>
  <si>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</si>
  <si>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</si>
  <si>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</si>
  <si>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</si>
  <si>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</si>
  <si>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</si>
  <si>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</si>
  <si>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</si>
  <si>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</si>
  <si>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</si>
  <si>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</si>
  <si>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</si>
  <si>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</si>
  <si>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</si>
  <si>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</si>
  <si>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</si>
  <si>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</si>
  <si>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</si>
  <si>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</si>
  <si>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</si>
  <si>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</si>
  <si>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</si>
  <si>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</si>
  <si>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</si>
  <si>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</si>
  <si>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</si>
  <si>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</si>
  <si>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</si>
  <si>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</si>
  <si>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</si>
  <si>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</si>
  <si>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</si>
  <si>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</si>
  <si>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</si>
  <si>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</si>
  <si>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</si>
  <si>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</si>
  <si>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</si>
  <si>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</si>
  <si>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</si>
  <si>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</si>
  <si>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</si>
  <si>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</si>
  <si>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</si>
  <si>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</si>
  <si>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</si>
  <si>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</si>
  <si>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</si>
  <si>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</si>
  <si>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</si>
  <si>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</si>
  <si>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</si>
  <si>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</si>
  <si>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</si>
  <si>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</si>
  <si>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</si>
  <si>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</si>
  <si>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</si>
  <si>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</si>
  <si>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</si>
  <si>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</si>
  <si>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</si>
  <si>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</si>
  <si>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</si>
  <si>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</si>
  <si>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</si>
  <si>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</si>
  <si>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</si>
  <si>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</si>
  <si>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</si>
  <si>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</si>
  <si>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</si>
  <si>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</si>
  <si>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</si>
  <si>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</si>
  <si>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</si>
  <si>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</si>
  <si>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</si>
  <si>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</si>
  <si>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</si>
  <si>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</si>
  <si>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</si>
  <si>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</si>
  <si>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</si>
  <si>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</si>
  <si>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</si>
  <si>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</si>
  <si>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</si>
  <si>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</si>
  <si>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</si>
  <si>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</si>
  <si>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</si>
  <si>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</si>
  <si>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</si>
  <si>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</si>
  <si>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</si>
  <si>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</si>
  <si>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</si>
  <si>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</si>
  <si>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</si>
  <si>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</si>
  <si>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</si>
  <si>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</si>
  <si>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</si>
  <si>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</si>
  <si>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</si>
  <si>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</si>
  <si>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</si>
  <si>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</si>
  <si>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</si>
  <si>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</si>
  <si>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</si>
  <si>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</si>
  <si>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</si>
  <si>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</si>
  <si>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</si>
  <si>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</si>
  <si>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</si>
  <si>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</si>
  <si>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</si>
  <si>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</si>
  <si>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</si>
  <si>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</si>
  <si>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</si>
  <si>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</si>
  <si>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</si>
  <si>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</si>
  <si>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</si>
  <si>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</si>
  <si>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</si>
  <si>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</si>
  <si>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</si>
  <si>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</si>
  <si>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</si>
  <si>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</si>
  <si>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</si>
  <si>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</si>
  <si>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</si>
  <si>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</si>
  <si>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</si>
  <si>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</si>
  <si>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</si>
  <si>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</si>
  <si>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</si>
  <si>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</si>
  <si>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</si>
  <si>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</si>
  <si>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</si>
  <si>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</si>
  <si>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</si>
  <si>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</si>
  <si>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</si>
  <si>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</si>
  <si>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</si>
  <si>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</si>
  <si>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</si>
  <si>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</si>
  <si>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</si>
  <si>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</si>
  <si>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</si>
  <si>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</si>
  <si>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</si>
  <si>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</si>
  <si>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</si>
  <si>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</si>
  <si>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</si>
  <si>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</si>
  <si>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</si>
  <si>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</si>
  <si>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</si>
  <si>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</si>
  <si>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</si>
  <si>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</si>
  <si>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</si>
  <si>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</si>
  <si>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</si>
  <si>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</si>
  <si>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</si>
  <si>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</si>
  <si>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</si>
  <si>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</si>
  <si>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</si>
  <si>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</si>
  <si>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</si>
  <si>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</si>
  <si>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</si>
  <si>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</si>
  <si>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</si>
  <si>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</si>
  <si>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</si>
  <si>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</si>
  <si>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</si>
  <si>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</si>
  <si>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</si>
  <si>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</si>
  <si>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</si>
  <si>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</si>
  <si>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</si>
  <si>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</si>
  <si>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</si>
  <si>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</si>
  <si>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</si>
  <si>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</si>
  <si>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</si>
  <si>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</si>
  <si>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</si>
  <si>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</si>
  <si>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</si>
  <si>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</si>
  <si>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</si>
  <si>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</si>
  <si>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</si>
  <si>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</si>
  <si>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</si>
  <si>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</si>
  <si>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</si>
  <si>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</si>
  <si>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</si>
  <si>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</si>
  <si>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</si>
  <si>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</si>
  <si>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</si>
  <si>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</si>
  <si>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</si>
  <si>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</si>
  <si>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</si>
  <si>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</si>
  <si>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</si>
  <si>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</si>
  <si>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</si>
  <si>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</si>
  <si>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</si>
  <si>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</si>
  <si>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</si>
  <si>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</si>
  <si>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</si>
  <si>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</si>
  <si>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</si>
  <si>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</si>
  <si>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</si>
  <si>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</si>
  <si>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</si>
  <si>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</si>
  <si>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</si>
  <si>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</si>
  <si>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</si>
  <si>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</si>
  <si>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</si>
  <si>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</si>
  <si>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</si>
  <si>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</si>
  <si>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</si>
  <si>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</si>
  <si>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</si>
  <si>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</si>
  <si>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</si>
  <si>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</si>
  <si>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</si>
  <si>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</si>
  <si>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</si>
  <si>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</si>
  <si>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</si>
  <si>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</si>
  <si>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</si>
  <si>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</si>
  <si>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</si>
  <si>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</si>
  <si>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</si>
  <si>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</si>
  <si>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</si>
  <si>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</si>
  <si>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</si>
  <si>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</si>
  <si>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</si>
  <si>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</si>
  <si>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</si>
  <si>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</si>
  <si>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</si>
  <si>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</si>
  <si>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</si>
  <si>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</si>
  <si>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</si>
  <si>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</si>
  <si>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</si>
  <si>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</si>
  <si>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</si>
  <si>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</si>
  <si>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</si>
  <si>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</si>
  <si>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</si>
  <si>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</si>
  <si>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</si>
  <si>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</si>
  <si>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</si>
  <si>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</si>
  <si>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</si>
  <si>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</si>
  <si>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</si>
  <si>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</si>
  <si>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</si>
  <si>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</si>
  <si>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</si>
  <si>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</si>
  <si>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</si>
  <si>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</si>
  <si>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</si>
  <si>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</si>
  <si>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</si>
  <si>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</si>
  <si>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</si>
  <si>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</si>
  <si>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</si>
  <si>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</si>
  <si>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</si>
  <si>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</si>
  <si>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</si>
  <si>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</si>
  <si>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</si>
  <si>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</si>
  <si>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</si>
  <si>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</si>
  <si>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</si>
  <si>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</si>
  <si>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</si>
  <si>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</si>
  <si>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</si>
  <si>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</si>
  <si>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</si>
  <si>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</si>
  <si>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</si>
  <si>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</si>
  <si>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</si>
  <si>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</si>
  <si>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</si>
  <si>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</si>
  <si>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</si>
  <si>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</si>
  <si>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</si>
  <si>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</si>
  <si>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</si>
  <si>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</si>
  <si>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</si>
  <si>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</si>
  <si>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</si>
  <si>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</si>
  <si>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</si>
  <si>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</si>
  <si>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</si>
  <si>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</si>
  <si>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</si>
  <si>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</si>
  <si>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</si>
  <si>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</si>
  <si>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</si>
  <si>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</si>
  <si>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</si>
  <si>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</si>
  <si>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</si>
  <si>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</si>
  <si>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</si>
  <si>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</si>
  <si>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</si>
  <si>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</si>
  <si>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</si>
  <si>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</si>
  <si>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</si>
  <si>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</si>
  <si>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</si>
  <si>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</si>
  <si>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</si>
  <si>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</si>
  <si>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</si>
  <si>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</si>
  <si>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</si>
  <si>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</si>
  <si>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</si>
  <si>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</si>
  <si>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</si>
  <si>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</si>
  <si>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</si>
  <si>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</si>
  <si>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</si>
  <si>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</si>
  <si>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</si>
  <si>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</si>
  <si>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</si>
  <si>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</si>
  <si>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</si>
  <si>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</si>
  <si>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</si>
  <si>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</si>
  <si>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</si>
  <si>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</si>
  <si>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</si>
  <si>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</si>
  <si>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</si>
  <si>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</si>
  <si>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</si>
  <si>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</si>
  <si>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</si>
  <si>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</si>
  <si>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</si>
  <si>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</si>
  <si>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</si>
  <si>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</si>
  <si>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</si>
  <si>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</si>
  <si>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</si>
  <si>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</si>
  <si>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</si>
  <si>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</si>
  <si>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</si>
  <si>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</si>
  <si>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</si>
  <si>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</si>
  <si>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</si>
  <si>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</si>
  <si>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</si>
  <si>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</si>
  <si>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</si>
  <si>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</si>
  <si>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</si>
  <si>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</si>
  <si>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</si>
  <si>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</si>
  <si>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</si>
  <si>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</si>
  <si>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</si>
  <si>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</si>
  <si>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</si>
  <si>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</si>
  <si>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</si>
  <si>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</si>
  <si>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</si>
  <si>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</si>
  <si>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</si>
  <si>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</si>
  <si>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</si>
  <si>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</si>
  <si>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</si>
  <si>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</si>
  <si>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</si>
  <si>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</si>
  <si>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</si>
  <si>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</si>
  <si>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</si>
  <si>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</si>
  <si>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</si>
  <si>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</si>
  <si>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</si>
  <si>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</si>
  <si>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</si>
  <si>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</si>
  <si>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</si>
  <si>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</si>
  <si>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</si>
  <si>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</si>
  <si>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</si>
  <si>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</si>
  <si>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</si>
  <si>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</si>
  <si>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</si>
  <si>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</si>
  <si>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</si>
  <si>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</si>
  <si>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</si>
  <si>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</si>
  <si>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</si>
  <si>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</si>
  <si>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</si>
  <si>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</si>
  <si>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</si>
  <si>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</si>
  <si>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</si>
  <si>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</si>
  <si>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</si>
  <si>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</si>
  <si>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</si>
  <si>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</si>
  <si>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</si>
  <si>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</si>
  <si>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</si>
  <si>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</si>
  <si>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</si>
  <si>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</si>
  <si>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</si>
  <si>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</si>
  <si>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</si>
  <si>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</si>
  <si>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</si>
  <si>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</si>
  <si>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</si>
  <si>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</si>
  <si>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</si>
  <si>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</si>
  <si>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</si>
  <si>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</si>
  <si>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</si>
  <si>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</si>
  <si>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</si>
  <si>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</si>
  <si>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</si>
  <si>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</si>
  <si>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</si>
  <si>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</si>
  <si>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</si>
  <si>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</si>
  <si>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</si>
  <si>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</si>
  <si>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</si>
  <si>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</si>
  <si>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</si>
  <si>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</si>
  <si>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</si>
  <si>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</si>
  <si>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</si>
  <si>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</si>
  <si>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</si>
  <si>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</si>
  <si>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</si>
  <si>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</si>
  <si>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</si>
  <si>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</si>
  <si>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</si>
  <si>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</si>
  <si>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</si>
  <si>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</si>
  <si>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</si>
  <si>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</si>
  <si>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</si>
  <si>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</si>
  <si>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</si>
  <si>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</si>
  <si>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</si>
  <si>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</si>
  <si>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</si>
  <si>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</si>
  <si>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</si>
  <si>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</si>
  <si>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</si>
  <si>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</si>
  <si>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</si>
  <si>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</si>
  <si>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</si>
  <si>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</si>
  <si>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</si>
  <si>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</si>
  <si>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</si>
  <si>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</si>
  <si>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</si>
  <si>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</si>
  <si>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</si>
  <si>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</si>
  <si>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</si>
  <si>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</si>
  <si>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</si>
  <si>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</si>
  <si>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</si>
  <si>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</si>
  <si>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</si>
  <si>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</si>
  <si>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</si>
  <si>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</si>
  <si>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</si>
  <si>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</si>
  <si>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</si>
  <si>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</si>
  <si>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</si>
  <si>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</si>
  <si>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</si>
  <si>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</si>
  <si>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</si>
  <si>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</si>
  <si>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</si>
  <si>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</si>
  <si>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</si>
  <si>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</si>
  <si>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</si>
  <si>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</si>
  <si>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</si>
  <si>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</si>
  <si>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</si>
  <si>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</si>
  <si>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</si>
  <si>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</si>
  <si>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</si>
  <si>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</si>
  <si>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</si>
  <si>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</si>
  <si>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</si>
  <si>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</si>
  <si>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</si>
  <si>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</si>
  <si>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</si>
  <si>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</si>
  <si>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</si>
  <si>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</si>
  <si>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</si>
  <si>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</si>
  <si>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</si>
  <si>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</si>
  <si>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</si>
  <si>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</si>
  <si>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</si>
  <si>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</si>
  <si>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</si>
  <si>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</si>
  <si>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</si>
  <si>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</si>
  <si>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</si>
  <si>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</si>
  <si>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</si>
  <si>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</si>
  <si>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</si>
  <si>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</si>
  <si>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</si>
  <si>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</si>
  <si>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</si>
  <si>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</si>
  <si>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</si>
  <si>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</si>
  <si>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</si>
  <si>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</si>
  <si>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</si>
  <si>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</si>
  <si>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</si>
  <si>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</si>
  <si>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</si>
  <si>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</si>
  <si>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</si>
  <si>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</si>
  <si>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</si>
  <si>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</si>
  <si>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</si>
  <si>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</si>
  <si>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</si>
  <si>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</si>
  <si>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</si>
  <si>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</si>
  <si>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</si>
  <si>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</si>
  <si>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</si>
  <si>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</si>
  <si>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</si>
  <si>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</si>
  <si>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</si>
  <si>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</si>
  <si>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</si>
  <si>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</si>
  <si>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</si>
  <si>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</si>
  <si>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</si>
  <si>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</si>
  <si>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</si>
  <si>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</si>
  <si>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</si>
  <si>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</si>
  <si>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</si>
  <si>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</si>
  <si>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</si>
  <si>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</si>
  <si>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</si>
  <si>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</si>
  <si>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</si>
  <si>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</si>
  <si>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</si>
  <si>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</si>
  <si>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</si>
  <si>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</si>
  <si>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</si>
  <si>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</si>
  <si>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</si>
  <si>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</si>
  <si>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</si>
  <si>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</si>
  <si>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</si>
  <si>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</si>
  <si>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</si>
  <si>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</si>
  <si>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</si>
  <si>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</si>
  <si>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</si>
  <si>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</si>
  <si>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</si>
  <si>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</si>
  <si>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</si>
  <si>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</si>
  <si>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</si>
  <si>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</si>
  <si>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</si>
  <si>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</si>
  <si>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</si>
  <si>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</si>
  <si>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</si>
  <si>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</si>
  <si>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</si>
  <si>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</si>
  <si>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</si>
  <si>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</si>
  <si>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</si>
  <si>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</si>
  <si>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</si>
  <si>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</si>
  <si>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</si>
  <si>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</si>
  <si>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</si>
  <si>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</si>
  <si>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</si>
  <si>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</si>
  <si>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</si>
  <si>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</si>
  <si>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</si>
  <si>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</si>
  <si>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</si>
  <si>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</si>
  <si>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</si>
  <si>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</si>
  <si>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</si>
  <si>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</si>
  <si>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</si>
  <si>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</si>
  <si>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</si>
  <si>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</si>
  <si>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</si>
  <si>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</si>
  <si>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</si>
  <si>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</si>
  <si>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</si>
  <si>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</si>
  <si>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</si>
  <si>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</si>
  <si>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</si>
  <si>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</si>
  <si>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</si>
  <si>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</si>
  <si>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</si>
  <si>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</si>
  <si>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</si>
  <si>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</si>
  <si>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</si>
  <si>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</si>
  <si>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</si>
  <si>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</si>
  <si>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</si>
  <si>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</si>
  <si>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</si>
  <si>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</si>
  <si>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</si>
  <si>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</si>
  <si>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</si>
  <si>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</si>
  <si>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</si>
  <si>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</si>
  <si>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</si>
  <si>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</si>
  <si>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</si>
  <si>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</si>
  <si>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</si>
  <si>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</si>
  <si>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</si>
  <si>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</si>
  <si>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</si>
  <si>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</si>
  <si>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</si>
  <si>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</si>
  <si>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</si>
  <si>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</si>
  <si>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</si>
  <si>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</si>
  <si>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</si>
  <si>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</si>
  <si>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</si>
  <si>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</si>
  <si>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</si>
  <si>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</si>
  <si>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</si>
  <si>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</si>
  <si>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</si>
  <si>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</si>
  <si>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</si>
  <si>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</si>
  <si>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</si>
  <si>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</si>
  <si>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</si>
  <si>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</si>
  <si>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</si>
  <si>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</si>
  <si>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</si>
  <si>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</si>
  <si>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</si>
  <si>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</si>
  <si>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</si>
  <si>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</si>
  <si>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</si>
  <si>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</si>
  <si>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</si>
  <si>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</si>
  <si>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</si>
  <si>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</si>
  <si>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</si>
  <si>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</si>
  <si>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</si>
  <si>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</si>
  <si>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</si>
  <si>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</si>
  <si>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</si>
  <si>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</si>
  <si>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</si>
  <si>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</si>
  <si>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</si>
  <si>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</si>
  <si>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</si>
  <si>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</si>
  <si>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</si>
  <si>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</si>
  <si>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</si>
  <si>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</si>
  <si>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</si>
  <si>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</si>
  <si>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</si>
  <si>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</si>
  <si>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</si>
  <si>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</si>
  <si>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</si>
  <si>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</si>
  <si>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</si>
  <si>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</si>
  <si>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</si>
  <si>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</si>
  <si>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</si>
  <si>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</si>
  <si>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</si>
  <si>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</si>
  <si>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</si>
  <si>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</si>
  <si>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</si>
  <si>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</si>
  <si>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</si>
  <si>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</si>
  <si>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</si>
  <si>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</si>
  <si>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</si>
  <si>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</si>
  <si>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</si>
  <si>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</si>
  <si>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</si>
  <si>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</si>
  <si>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</si>
  <si>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</si>
  <si>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</si>
  <si>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</si>
  <si>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</si>
  <si>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</si>
  <si>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</si>
  <si>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</si>
  <si>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</si>
  <si>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</si>
  <si>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</si>
  <si>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</si>
  <si>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</si>
  <si>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</si>
  <si>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</si>
  <si>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</si>
  <si>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</si>
  <si>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</si>
  <si>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</si>
  <si>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</si>
  <si>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</si>
  <si>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</si>
  <si>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</si>
  <si>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</si>
  <si>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</si>
  <si>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</si>
  <si>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</si>
  <si>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</si>
  <si>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</si>
  <si>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</si>
  <si>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</si>
  <si>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</si>
  <si>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</si>
  <si>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</si>
  <si>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</si>
  <si>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</si>
  <si>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</si>
  <si>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</si>
  <si>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</si>
  <si>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</si>
  <si>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</si>
  <si>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</si>
  <si>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</si>
  <si>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</si>
  <si>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</si>
  <si>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</si>
  <si>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</si>
  <si>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</si>
  <si>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</si>
  <si>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</si>
  <si>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</si>
  <si>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</si>
  <si>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</si>
  <si>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</si>
  <si>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</si>
  <si>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</si>
  <si>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</si>
  <si>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</si>
  <si>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</si>
  <si>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</si>
  <si>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</si>
  <si>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</si>
  <si>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</si>
  <si>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</si>
  <si>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</si>
  <si>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</si>
  <si>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</si>
  <si>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</si>
  <si>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</si>
  <si>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</si>
  <si>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</si>
  <si>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</si>
  <si>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</si>
  <si>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</si>
  <si>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</si>
  <si>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</si>
  <si>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</si>
  <si>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</si>
  <si>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</si>
  <si>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</si>
  <si>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</si>
  <si>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</si>
  <si>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</si>
  <si>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</si>
  <si>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</si>
  <si>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</si>
  <si>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</si>
  <si>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</si>
  <si>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</si>
  <si>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</si>
  <si>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</si>
  <si>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</si>
  <si>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</si>
  <si>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</si>
  <si>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</si>
  <si>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</si>
  <si>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</si>
  <si>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</si>
  <si>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</si>
  <si>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</si>
  <si>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</si>
  <si>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</si>
  <si>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</si>
  <si>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</si>
  <si>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</si>
  <si>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</si>
  <si>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</si>
  <si>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</si>
  <si>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</si>
  <si>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</si>
  <si>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</si>
  <si>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</si>
  <si>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</si>
  <si>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</si>
  <si>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</si>
  <si>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</si>
  <si>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</si>
  <si>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</si>
  <si>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</si>
  <si>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</si>
  <si>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</si>
  <si>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</si>
  <si>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</si>
  <si>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</si>
  <si>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</si>
  <si>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</si>
  <si>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</si>
  <si>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</si>
  <si>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</si>
  <si>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</si>
  <si>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</si>
  <si>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</si>
  <si>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</si>
  <si>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</si>
  <si>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</si>
  <si>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</si>
  <si>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</si>
  <si>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</si>
  <si>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</si>
  <si>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</si>
  <si>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</si>
  <si>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</si>
  <si>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</si>
  <si>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</si>
  <si>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</si>
  <si>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</si>
  <si>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</si>
  <si>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</si>
  <si>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</si>
  <si>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</si>
  <si>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</si>
  <si>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</si>
  <si>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</si>
  <si>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</si>
  <si>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</si>
  <si>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</si>
  <si>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</si>
  <si>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</si>
  <si>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</si>
  <si>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</si>
  <si>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</si>
  <si>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</si>
  <si>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</si>
  <si>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</si>
  <si>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</si>
  <si>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</si>
  <si>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</si>
  <si>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</si>
  <si>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</si>
  <si>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</si>
  <si>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</si>
  <si>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</si>
  <si>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</si>
  <si>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</si>
  <si>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</si>
  <si>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</si>
  <si>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</si>
  <si>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</si>
  <si>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</si>
  <si>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</si>
  <si>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</si>
  <si>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</si>
  <si>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</si>
  <si>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</si>
  <si>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</si>
  <si>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</si>
  <si>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</si>
  <si>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</si>
  <si>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</si>
  <si>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</si>
  <si>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</si>
  <si>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</si>
  <si>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</si>
  <si>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</si>
  <si>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</si>
  <si>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</si>
  <si>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</si>
  <si>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</si>
  <si>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</si>
  <si>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</si>
  <si>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</si>
  <si>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</si>
  <si>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</si>
  <si>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</si>
  <si>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</si>
  <si>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</si>
  <si>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</si>
  <si>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</si>
  <si>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</si>
  <si>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</si>
  <si>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</si>
  <si>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</si>
  <si>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</si>
  <si>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</si>
  <si>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</si>
  <si>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</si>
  <si>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</si>
  <si>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</si>
  <si>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</si>
  <si>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</si>
  <si>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</si>
  <si>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</si>
  <si>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</si>
  <si>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</si>
  <si>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</si>
  <si>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</si>
  <si>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</si>
  <si>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</si>
  <si>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</si>
  <si>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</si>
  <si>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</si>
  <si>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</si>
  <si>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</si>
  <si>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</si>
  <si>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</si>
  <si>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</si>
  <si>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</si>
  <si>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</si>
  <si>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</si>
  <si>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</si>
  <si>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</si>
  <si>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</si>
  <si>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</si>
  <si>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</si>
  <si>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</si>
  <si>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</si>
  <si>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</si>
  <si>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</si>
  <si>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</si>
  <si>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</si>
  <si>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</si>
  <si>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</si>
  <si>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</si>
  <si>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</si>
  <si>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</si>
  <si>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</si>
  <si>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</si>
  <si>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</si>
  <si>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</si>
  <si>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</si>
  <si>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</si>
  <si>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</si>
  <si>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</si>
  <si>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</si>
  <si>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</si>
  <si>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</si>
  <si>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</si>
  <si>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</si>
  <si>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</si>
  <si>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</si>
  <si>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</si>
  <si>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</si>
  <si>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</si>
  <si>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</si>
  <si>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</si>
  <si>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</si>
  <si>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</si>
  <si>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</si>
  <si>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</si>
  <si>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</si>
  <si>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</si>
  <si>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</si>
  <si>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</si>
  <si>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</si>
  <si>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</si>
  <si>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</si>
  <si>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</si>
  <si>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</si>
  <si>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</si>
  <si>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</si>
  <si>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</si>
  <si>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</si>
  <si>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</si>
  <si>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</si>
  <si>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</si>
  <si>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</si>
  <si>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</si>
  <si>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</si>
  <si>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</si>
  <si>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</si>
  <si>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</si>
  <si>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</si>
  <si>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</si>
  <si>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</si>
  <si>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</si>
  <si>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</si>
  <si>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</si>
  <si>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</si>
  <si>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</si>
  <si>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</si>
  <si>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</si>
  <si>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</si>
  <si>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</si>
  <si>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</si>
  <si>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</si>
  <si>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</si>
  <si>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</si>
  <si>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</si>
  <si>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</si>
  <si>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</si>
  <si>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</si>
  <si>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</si>
  <si>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</si>
  <si>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</si>
  <si>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</si>
  <si>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</si>
  <si>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</si>
  <si>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</si>
  <si>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</si>
  <si>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</si>
  <si>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</si>
  <si>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</si>
  <si>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</si>
  <si>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</si>
  <si>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</si>
  <si>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</si>
  <si>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</si>
  <si>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</si>
  <si>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</si>
  <si>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</si>
  <si>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</si>
  <si>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</si>
  <si>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</si>
  <si>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</si>
  <si>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</si>
  <si>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</si>
  <si>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</si>
  <si>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</si>
  <si>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</si>
  <si>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</si>
  <si>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</si>
  <si>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</si>
  <si>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</si>
  <si>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</si>
  <si>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</si>
  <si>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</si>
  <si>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</si>
  <si>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</si>
  <si>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</si>
  <si>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</si>
  <si>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</si>
  <si>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</si>
  <si>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</si>
  <si>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</si>
  <si>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</si>
  <si>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</si>
  <si>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</si>
  <si>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</si>
  <si>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</si>
  <si>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</si>
  <si>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</si>
  <si>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</si>
  <si>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</si>
  <si>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</si>
  <si>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</si>
  <si>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</si>
  <si>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</si>
  <si>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</si>
  <si>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</si>
  <si>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</si>
  <si>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</si>
  <si>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</si>
  <si>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</si>
  <si>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</si>
  <si>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</si>
  <si>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</si>
  <si>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</si>
  <si>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</si>
  <si>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</si>
  <si>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</si>
  <si>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</si>
  <si>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</si>
  <si>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</si>
  <si>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</si>
  <si>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</si>
  <si>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</si>
  <si>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</si>
  <si>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</si>
  <si>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</si>
  <si>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</si>
  <si>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</si>
  <si>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</si>
  <si>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</si>
  <si>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</si>
  <si>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</si>
  <si>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</si>
  <si>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</si>
  <si>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</si>
  <si>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</si>
  <si>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</si>
  <si>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</si>
  <si>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</si>
  <si>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</si>
  <si>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</si>
  <si>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</si>
  <si>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</si>
  <si>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</si>
  <si>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</si>
  <si>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</si>
  <si>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</si>
  <si>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</si>
  <si>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</si>
  <si>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</si>
  <si>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</si>
  <si>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</si>
  <si>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</si>
  <si>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</si>
  <si>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</si>
  <si>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</si>
  <si>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</si>
  <si>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</si>
  <si>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</si>
  <si>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</si>
  <si>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</si>
  <si>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</si>
  <si>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</si>
  <si>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</si>
  <si>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</si>
  <si>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</si>
  <si>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</si>
  <si>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</si>
  <si>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</si>
  <si>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</si>
  <si>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</si>
  <si>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</si>
  <si>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</si>
  <si>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</si>
  <si>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</si>
  <si>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</si>
  <si>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</si>
  <si>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</si>
  <si>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</si>
  <si>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</si>
  <si>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</si>
  <si>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</si>
  <si>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</si>
  <si>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</si>
  <si>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</si>
  <si>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</si>
  <si>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</si>
  <si>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</si>
  <si>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</si>
  <si>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</si>
  <si>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</si>
  <si>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</si>
  <si>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</si>
  <si>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</si>
  <si>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</si>
  <si>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</si>
  <si>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</si>
  <si>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</si>
  <si>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</si>
  <si>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</si>
  <si>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</si>
  <si>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</si>
  <si>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</si>
  <si>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</si>
  <si>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</si>
  <si>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</si>
  <si>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</si>
  <si>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</si>
  <si>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</si>
  <si>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</si>
  <si>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</si>
  <si>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</si>
  <si>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</si>
  <si>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</si>
  <si>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</si>
  <si>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</si>
  <si>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</si>
  <si>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</si>
  <si>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</si>
  <si>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</si>
  <si>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</si>
  <si>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</si>
  <si>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</si>
  <si>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</si>
  <si>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</si>
  <si>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</si>
  <si>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</si>
  <si>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</si>
  <si>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</si>
  <si>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</si>
  <si>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</si>
  <si>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</si>
  <si>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</si>
  <si>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</si>
  <si>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</si>
  <si>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</si>
  <si>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</si>
  <si>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</si>
  <si>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</si>
  <si>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</si>
  <si>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</si>
  <si>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</si>
  <si>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</si>
  <si>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</si>
  <si>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</si>
  <si>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</si>
  <si>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</si>
  <si>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</si>
  <si>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</si>
  <si>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</si>
  <si>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</si>
  <si>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</si>
  <si>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</si>
  <si>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</si>
  <si>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</si>
  <si>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</si>
  <si>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</si>
  <si>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</si>
  <si>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</si>
  <si>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</si>
  <si>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</si>
  <si>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</si>
  <si>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</si>
  <si>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</si>
  <si>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</si>
  <si>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</si>
  <si>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</si>
  <si>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</si>
  <si>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</si>
  <si>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</si>
  <si>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</si>
  <si>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</si>
  <si>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</si>
  <si>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</si>
  <si>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</si>
  <si>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</si>
  <si>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</si>
  <si>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</si>
  <si>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</si>
  <si>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</si>
  <si>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</si>
  <si>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</si>
  <si>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</si>
  <si>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</si>
  <si>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</si>
  <si>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</si>
  <si>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</si>
  <si>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</si>
  <si>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</si>
  <si>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</si>
  <si>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</si>
  <si>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</si>
  <si>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</si>
  <si>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</si>
  <si>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</si>
  <si>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</si>
  <si>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</si>
  <si>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</si>
  <si>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</si>
  <si>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</si>
  <si>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</si>
  <si>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</si>
  <si>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</si>
  <si>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</si>
  <si>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</si>
  <si>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</si>
  <si>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</si>
  <si>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</si>
  <si>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</si>
  <si>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</si>
  <si>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</si>
  <si>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</si>
  <si>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</si>
  <si>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</si>
  <si>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</si>
  <si>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</si>
  <si>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</si>
  <si>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</si>
  <si>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</si>
  <si>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</si>
  <si>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</si>
  <si>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</si>
  <si>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</si>
  <si>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</si>
  <si>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</si>
  <si>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</si>
  <si>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</si>
  <si>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</si>
  <si>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</si>
  <si>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</si>
  <si>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</si>
  <si>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</si>
  <si>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</si>
  <si>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</si>
  <si>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</si>
  <si>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</si>
  <si>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</si>
  <si>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</si>
  <si>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</si>
  <si>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</si>
  <si>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</si>
  <si>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</si>
  <si>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</si>
  <si>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</si>
  <si>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</si>
  <si>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</si>
  <si>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</si>
  <si>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</si>
  <si>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</si>
  <si>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</si>
  <si>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</si>
  <si>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</si>
  <si>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</si>
  <si>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</si>
  <si>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</si>
  <si>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</si>
  <si>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</si>
  <si>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</si>
  <si>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</si>
  <si>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</si>
  <si>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</si>
  <si>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</si>
  <si>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</si>
  <si>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</si>
  <si>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</si>
  <si>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</si>
  <si>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</si>
  <si>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</si>
  <si>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</si>
  <si>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</si>
  <si>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</si>
  <si>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</si>
  <si>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</si>
  <si>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</si>
  <si>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</si>
  <si>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</si>
  <si>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</si>
  <si>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</si>
  <si>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</si>
  <si>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</si>
  <si>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</si>
  <si>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</si>
  <si>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</si>
  <si>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</si>
  <si>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</si>
  <si>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</si>
  <si>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</si>
  <si>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</si>
  <si>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</si>
  <si>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</si>
  <si>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</si>
  <si>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</si>
  <si>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</si>
  <si>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</si>
  <si>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</si>
  <si>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</si>
  <si>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</si>
  <si>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</si>
  <si>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</si>
  <si>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</si>
  <si>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</si>
  <si>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</si>
  <si>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</si>
  <si>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</si>
  <si>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</si>
  <si>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</si>
  <si>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</si>
  <si>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</si>
  <si>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</si>
  <si>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</si>
  <si>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</si>
  <si>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</si>
  <si>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</si>
  <si>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</si>
  <si>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</si>
  <si>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</si>
  <si>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</si>
  <si>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</si>
  <si>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</si>
  <si>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</si>
  <si>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</si>
  <si>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</si>
  <si>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</si>
  <si>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</si>
  <si>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</si>
  <si>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</si>
  <si>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</si>
  <si>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</si>
  <si>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</si>
  <si>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</si>
  <si>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</si>
  <si>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</si>
  <si>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</si>
  <si>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</si>
  <si>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</si>
  <si>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</si>
  <si>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</si>
  <si>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</si>
  <si>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</si>
  <si>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</si>
  <si>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</si>
  <si>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</si>
  <si>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</si>
  <si>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</si>
  <si>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</si>
  <si>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</si>
  <si>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</si>
  <si>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</si>
  <si>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</si>
  <si>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</si>
  <si>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</si>
  <si>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</si>
  <si>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</si>
  <si>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</si>
  <si>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</si>
  <si>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</si>
  <si>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</si>
  <si>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</si>
  <si>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</si>
  <si>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</si>
  <si>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</si>
  <si>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</si>
  <si>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</si>
  <si>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</si>
  <si>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</si>
  <si>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</si>
  <si>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</si>
  <si>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</si>
  <si>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</si>
  <si>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</si>
  <si>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</si>
  <si>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</si>
  <si>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</si>
  <si>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</si>
  <si>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</si>
  <si>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</si>
  <si>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</si>
  <si>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</si>
  <si>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</si>
  <si>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</si>
  <si>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</si>
  <si>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</si>
  <si>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</si>
  <si>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</si>
  <si>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</si>
  <si>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</si>
  <si>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</si>
  <si>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</si>
  <si>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</si>
  <si>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</si>
  <si>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</si>
  <si>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</si>
  <si>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</si>
  <si>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</si>
  <si>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</si>
  <si>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</si>
  <si>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</si>
  <si>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</si>
  <si>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</si>
  <si>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</si>
  <si>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</si>
  <si>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</si>
  <si>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</si>
  <si>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</si>
  <si>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</si>
  <si>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</si>
  <si>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</si>
  <si>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</si>
  <si>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</si>
  <si>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</si>
  <si>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</si>
  <si>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</si>
  <si>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</si>
  <si>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</si>
  <si>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</si>
  <si>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</si>
  <si>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</si>
  <si>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</si>
  <si>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</si>
  <si>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</si>
  <si>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</si>
  <si>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</si>
  <si>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</si>
  <si>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</si>
  <si>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</si>
  <si>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</si>
  <si>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</si>
  <si>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</si>
  <si>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</si>
  <si>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</si>
  <si>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</si>
  <si>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</si>
  <si>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</si>
  <si>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</si>
  <si>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</si>
  <si>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</si>
  <si>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</si>
  <si>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</si>
  <si>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</si>
  <si>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</si>
  <si>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</si>
  <si>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</si>
  <si>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</si>
  <si>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</si>
  <si>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</si>
  <si>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</si>
  <si>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</si>
  <si>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</si>
  <si>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</si>
  <si>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</si>
  <si>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</si>
  <si>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</si>
  <si>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</si>
  <si>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</si>
  <si>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</si>
  <si>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</si>
  <si>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</si>
  <si>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</si>
  <si>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</si>
  <si>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</si>
  <si>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</si>
  <si>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</si>
  <si>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</si>
  <si>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</si>
  <si>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</si>
  <si>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</si>
  <si>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</si>
  <si>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</si>
  <si>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</si>
  <si>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</si>
  <si>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</si>
  <si>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</si>
  <si>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</si>
  <si>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</si>
  <si>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</si>
  <si>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</si>
  <si>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</si>
  <si>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</si>
  <si>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</si>
  <si>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</si>
  <si>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</si>
  <si>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</si>
  <si>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</si>
  <si>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</si>
  <si>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</si>
  <si>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</si>
  <si>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</si>
  <si>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</si>
  <si>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</si>
  <si>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</si>
  <si>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</si>
  <si>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</si>
  <si>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</si>
  <si>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</si>
  <si>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</si>
  <si>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</si>
  <si>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</si>
  <si>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</si>
  <si>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</si>
  <si>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</si>
  <si>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</si>
  <si>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</si>
  <si>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</si>
  <si>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</si>
  <si>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</si>
  <si>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</si>
  <si>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</si>
  <si>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</si>
  <si>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</si>
  <si>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</si>
  <si>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</si>
  <si>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</si>
  <si>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</si>
  <si>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</si>
  <si>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</si>
  <si>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</si>
  <si>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</si>
  <si>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</si>
  <si>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</si>
  <si>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</si>
  <si>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</si>
  <si>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</si>
  <si>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</si>
  <si>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</si>
  <si>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</si>
  <si>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</si>
  <si>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</si>
  <si>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</si>
  <si>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</si>
  <si>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</si>
  <si>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</si>
  <si>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</si>
  <si>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</si>
  <si>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</si>
  <si>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</si>
  <si>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</si>
  <si>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</si>
  <si>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</si>
  <si>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</si>
  <si>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</si>
  <si>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</si>
  <si>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</si>
  <si>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</si>
  <si>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</si>
  <si>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</si>
  <si>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</si>
  <si>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</si>
  <si>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</si>
  <si>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</si>
  <si>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</si>
  <si>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</si>
  <si>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</si>
  <si>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</si>
  <si>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</si>
  <si>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</si>
  <si>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</si>
  <si>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</si>
  <si>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</si>
  <si>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</si>
  <si>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</si>
  <si>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</si>
  <si>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</si>
  <si>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</si>
  <si>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</si>
  <si>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</si>
  <si>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</si>
  <si>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</si>
  <si>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</si>
  <si>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</si>
  <si>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</si>
  <si>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</si>
  <si>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</si>
  <si>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</si>
  <si>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</si>
  <si>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</si>
  <si>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</si>
  <si>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</si>
  <si>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</si>
  <si>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</si>
  <si>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</si>
  <si>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</si>
  <si>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</si>
  <si>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</si>
  <si>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</si>
  <si>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</si>
  <si>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</si>
  <si>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</si>
  <si>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</si>
  <si>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</si>
  <si>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</si>
  <si>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</si>
  <si>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</si>
  <si>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</si>
  <si>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</si>
  <si>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</si>
  <si>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</si>
  <si>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</si>
  <si>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</si>
  <si>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</si>
  <si>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</si>
  <si>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</si>
  <si>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</si>
  <si>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</si>
  <si>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</si>
  <si>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</si>
  <si>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</si>
  <si>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</si>
  <si>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</si>
  <si>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</si>
  <si>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</si>
  <si>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</si>
  <si>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</si>
  <si>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</si>
  <si>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</si>
  <si>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</si>
  <si>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</si>
  <si>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</si>
  <si>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</si>
  <si>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</si>
  <si>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</si>
  <si>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</si>
  <si>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</si>
  <si>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</si>
  <si>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</si>
  <si>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</si>
  <si>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</si>
  <si>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</si>
  <si>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</si>
  <si>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</si>
  <si>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</si>
  <si>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</si>
  <si>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</si>
  <si>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</si>
  <si>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</si>
  <si>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</si>
  <si>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</si>
  <si>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</si>
  <si>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</si>
  <si>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</si>
  <si>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</si>
  <si>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</si>
  <si>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</si>
  <si>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</si>
  <si>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</si>
  <si>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</si>
  <si>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</si>
  <si>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</si>
  <si>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</si>
  <si>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</si>
  <si>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</si>
  <si>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</si>
  <si>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</si>
  <si>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</si>
  <si>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</si>
  <si>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</si>
  <si>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</si>
  <si>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</si>
  <si>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</si>
  <si>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</si>
  <si>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</si>
  <si>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</si>
  <si>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</si>
  <si>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</si>
  <si>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</si>
  <si>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</si>
  <si>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</si>
  <si>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</si>
  <si>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</si>
  <si>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</si>
  <si>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</si>
  <si>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</si>
  <si>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</si>
  <si>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</si>
  <si>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</si>
  <si>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</si>
  <si>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</si>
  <si>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</si>
  <si>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</si>
  <si>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</si>
  <si>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</si>
  <si>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</si>
  <si>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</si>
  <si>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</si>
  <si>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</si>
  <si>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</si>
  <si>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</si>
  <si>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</si>
  <si>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</si>
  <si>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</si>
  <si>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</si>
  <si>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</si>
  <si>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</si>
  <si>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</si>
  <si>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</si>
  <si>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</si>
  <si>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</si>
  <si>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</si>
  <si>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</si>
  <si>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</si>
  <si>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</si>
  <si>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</si>
  <si>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</si>
  <si>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</si>
  <si>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</si>
  <si>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</si>
  <si>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</si>
  <si>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</si>
  <si>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</si>
  <si>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</si>
  <si>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</si>
  <si>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</si>
  <si>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</si>
  <si>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</si>
  <si>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</si>
  <si>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</si>
  <si>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</si>
  <si>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</si>
  <si>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</si>
  <si>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</si>
  <si>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</si>
  <si>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</si>
  <si>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</si>
  <si>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</si>
  <si>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</si>
  <si>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</si>
  <si>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</si>
  <si>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</si>
  <si>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</si>
  <si>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</si>
  <si>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</si>
  <si>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</si>
  <si>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</si>
  <si>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</si>
  <si>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</si>
  <si>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</si>
  <si>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</si>
  <si>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</si>
  <si>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</si>
  <si>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</si>
  <si>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</si>
  <si>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</si>
  <si>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</si>
  <si>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</si>
  <si>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</si>
  <si>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</si>
  <si>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</si>
  <si>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</si>
  <si>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</si>
  <si>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</si>
  <si>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</si>
  <si>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</si>
  <si>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</si>
  <si>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</si>
  <si>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</si>
  <si>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</si>
  <si>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</si>
  <si>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</si>
  <si>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</si>
  <si>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</si>
  <si>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</si>
  <si>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</si>
  <si>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</si>
  <si>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</si>
  <si>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</si>
  <si>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</si>
  <si>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</si>
  <si>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</si>
  <si>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</si>
  <si>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</si>
  <si>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</si>
  <si>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</si>
  <si>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</si>
  <si>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</si>
  <si>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</si>
  <si>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</si>
  <si>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</si>
  <si>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</si>
  <si>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</si>
  <si>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</si>
  <si>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</si>
  <si>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</si>
  <si>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</si>
  <si>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</si>
  <si>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</si>
  <si>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</si>
  <si>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</si>
  <si>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</si>
  <si>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</si>
  <si>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</si>
  <si>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</si>
  <si>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</si>
  <si>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</si>
  <si>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</si>
  <si>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</si>
  <si>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</si>
  <si>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</si>
  <si>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</si>
  <si>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</si>
  <si>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</si>
  <si>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</si>
  <si>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</si>
  <si>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</si>
  <si>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</si>
  <si>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</si>
  <si>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</si>
  <si>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</si>
  <si>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</si>
  <si>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</si>
  <si>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</si>
  <si>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</si>
  <si>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</si>
  <si>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</si>
  <si>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</si>
  <si>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</si>
  <si>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</si>
  <si>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</si>
  <si>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</si>
  <si>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</si>
  <si>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</si>
  <si>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</si>
  <si>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</si>
  <si>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</si>
  <si>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</si>
  <si>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</si>
  <si>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</si>
  <si>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</si>
  <si>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</si>
  <si>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</si>
  <si>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</si>
  <si>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</si>
  <si>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</si>
  <si>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</si>
  <si>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</si>
  <si>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</si>
  <si>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</si>
  <si>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</si>
  <si>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</si>
  <si>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</si>
  <si>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</si>
  <si>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</si>
  <si>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</si>
  <si>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</si>
  <si>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</si>
  <si>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</si>
  <si>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</si>
  <si>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</si>
  <si>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</si>
  <si>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</si>
  <si>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</si>
  <si>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</si>
  <si>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</si>
  <si>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</si>
  <si>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</si>
  <si>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</si>
  <si>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</si>
  <si>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</si>
  <si>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</si>
  <si>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</si>
  <si>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</si>
  <si>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</si>
  <si>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</si>
  <si>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</si>
  <si>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</si>
  <si>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</si>
  <si>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</si>
  <si>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</si>
  <si>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</si>
  <si>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</si>
  <si>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</si>
  <si>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</si>
  <si>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</si>
  <si>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</si>
  <si>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</si>
  <si>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</si>
  <si>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</si>
  <si>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</si>
  <si>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</si>
  <si>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</si>
  <si>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</si>
  <si>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</si>
  <si>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</si>
  <si>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</si>
  <si>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</si>
  <si>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</si>
  <si>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</si>
  <si>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</si>
  <si>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</si>
  <si>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</si>
  <si>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</si>
  <si>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</si>
  <si>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</si>
  <si>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</si>
  <si>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</si>
  <si>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</si>
  <si>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</si>
  <si>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</si>
  <si>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</si>
  <si>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</si>
  <si>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</si>
  <si>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</si>
  <si>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</si>
  <si>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</si>
  <si>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</si>
  <si>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</si>
  <si>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</si>
  <si>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</si>
  <si>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</si>
  <si>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</si>
  <si>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</si>
  <si>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</si>
  <si>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</si>
  <si>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</si>
  <si>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</si>
  <si>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</si>
  <si>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</si>
  <si>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</si>
  <si>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</si>
  <si>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</si>
  <si>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</si>
  <si>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</si>
  <si>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</si>
  <si>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</si>
  <si>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</si>
  <si>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</si>
  <si>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</si>
  <si>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</si>
  <si>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</si>
  <si>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</si>
  <si>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</si>
  <si>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</si>
  <si>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</si>
  <si>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</si>
  <si>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</si>
  <si>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</si>
  <si>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</si>
  <si>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</si>
  <si>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</si>
  <si>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</si>
  <si>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</si>
  <si>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</si>
  <si>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</si>
  <si>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</si>
  <si>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</si>
  <si>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</si>
  <si>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</si>
  <si>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</si>
  <si>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</si>
  <si>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</si>
  <si>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</si>
  <si>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</si>
  <si>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</si>
  <si>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</si>
  <si>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</si>
  <si>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</si>
  <si>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</si>
  <si>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</si>
  <si>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</si>
  <si>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</si>
  <si>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</si>
  <si>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</si>
  <si>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</si>
  <si>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</si>
  <si>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</si>
  <si>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</si>
  <si>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</si>
  <si>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</si>
  <si>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</si>
  <si>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</si>
  <si>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</si>
  <si>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</si>
  <si>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</si>
  <si>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</si>
  <si>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</si>
  <si>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</si>
  <si>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</si>
  <si>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</si>
  <si>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</si>
  <si>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</si>
  <si>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</si>
  <si>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</si>
  <si>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</si>
  <si>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</si>
  <si>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</si>
  <si>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</si>
  <si>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</si>
  <si>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</si>
  <si>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</si>
  <si>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</si>
  <si>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</si>
  <si>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</si>
  <si>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</si>
  <si>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</si>
  <si>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</si>
  <si>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</si>
  <si>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</si>
  <si>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</si>
  <si>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</si>
  <si>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</si>
  <si>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</si>
  <si>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</si>
  <si>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</si>
  <si>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</si>
  <si>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</si>
  <si>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</si>
  <si>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</si>
  <si>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</si>
  <si>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</si>
  <si>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</si>
  <si>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</si>
  <si>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</si>
  <si>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</si>
  <si>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</si>
  <si>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</si>
  <si>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</si>
  <si>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</si>
  <si>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</si>
  <si>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</si>
  <si>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</si>
  <si>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</si>
  <si>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</si>
  <si>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</si>
  <si>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</si>
  <si>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</si>
  <si>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</si>
  <si>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</si>
  <si>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</si>
  <si>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</si>
  <si>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</si>
  <si>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</si>
  <si>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</si>
  <si>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</si>
  <si>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</si>
  <si>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</si>
  <si>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</si>
  <si>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</si>
  <si>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</si>
  <si>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</si>
  <si>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</si>
  <si>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</si>
  <si>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</si>
  <si>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</si>
  <si>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</si>
  <si>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</si>
  <si>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</si>
  <si>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</si>
  <si>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</si>
  <si>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</si>
  <si>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</si>
  <si>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</si>
  <si>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</si>
  <si>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</si>
  <si>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</si>
  <si>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</si>
  <si>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</si>
  <si>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</si>
  <si>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</si>
  <si>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</si>
  <si>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</si>
  <si>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</si>
  <si>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</si>
  <si>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</si>
  <si>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</si>
  <si>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</si>
  <si>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</si>
  <si>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</si>
  <si>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</si>
  <si>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</si>
  <si>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</si>
  <si>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</si>
  <si>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</si>
  <si>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</si>
  <si>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</si>
  <si>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</si>
  <si>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</si>
  <si>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</si>
  <si>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</si>
  <si>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</si>
  <si>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</si>
  <si>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</si>
  <si>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</si>
  <si>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</si>
  <si>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</si>
  <si>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</si>
  <si>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</si>
  <si>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</si>
  <si>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</si>
  <si>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</si>
  <si>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</si>
  <si>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</si>
  <si>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</si>
  <si>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</si>
  <si>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</si>
  <si>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</si>
  <si>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</si>
  <si>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</si>
  <si>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</si>
  <si>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</si>
  <si>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</si>
  <si>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</si>
  <si>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</si>
  <si>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</si>
  <si>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</si>
  <si>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</si>
  <si>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</si>
  <si>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</si>
  <si>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</si>
  <si>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</si>
  <si>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</si>
  <si>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</si>
  <si>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</si>
  <si>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</si>
  <si>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</si>
  <si>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</si>
  <si>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</si>
  <si>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</si>
  <si>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</si>
  <si>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</si>
  <si>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</si>
  <si>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</si>
  <si>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</si>
  <si>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</si>
  <si>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</si>
  <si>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</si>
  <si>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</si>
  <si>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</si>
  <si>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</si>
  <si>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</si>
  <si>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</si>
  <si>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</si>
  <si>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</si>
  <si>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</si>
  <si>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</si>
  <si>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</si>
  <si>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</si>
  <si>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</si>
  <si>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</si>
  <si>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</si>
  <si>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</si>
  <si>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</si>
  <si>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</si>
  <si>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</si>
  <si>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</si>
  <si>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</si>
  <si>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</si>
  <si>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</si>
  <si>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</si>
  <si>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</si>
  <si>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</si>
  <si>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</si>
  <si>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</si>
  <si>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</si>
  <si>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</si>
  <si>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</si>
  <si>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</si>
  <si>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</si>
  <si>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</si>
  <si>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</si>
  <si>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</si>
  <si>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</si>
  <si>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</si>
  <si>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</si>
  <si>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</si>
  <si>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</si>
  <si>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</si>
  <si>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</si>
  <si>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</si>
  <si>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</si>
  <si>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</si>
  <si>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</si>
  <si>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</si>
  <si>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</si>
  <si>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</si>
  <si>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</si>
  <si>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</si>
  <si>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</si>
  <si>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</si>
  <si>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</si>
  <si>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</si>
  <si>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</si>
  <si>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</si>
  <si>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</si>
  <si>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</si>
  <si>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</si>
  <si>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</si>
  <si>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</si>
  <si>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</si>
  <si>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</si>
  <si>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</si>
  <si>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</si>
  <si>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</si>
  <si>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</si>
  <si>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</si>
  <si>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</si>
  <si>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</si>
  <si>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</si>
  <si>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</si>
  <si>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</si>
  <si>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</si>
  <si>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</si>
  <si>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</si>
  <si>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</si>
  <si>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</si>
  <si>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</si>
  <si>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</si>
  <si>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</si>
  <si>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</si>
  <si>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</si>
  <si>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</si>
  <si>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</si>
  <si>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</si>
  <si>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</si>
  <si>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</si>
  <si>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</si>
  <si>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</si>
  <si>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</si>
  <si>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</si>
  <si>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</si>
  <si>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</si>
  <si>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</si>
  <si>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</si>
  <si>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</si>
  <si>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</si>
  <si>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</si>
  <si>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</si>
  <si>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</si>
  <si>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</si>
  <si>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</si>
  <si>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</si>
  <si>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</si>
  <si>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</si>
  <si>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</si>
  <si>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</si>
  <si>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</si>
  <si>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</si>
  <si>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</si>
  <si>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</si>
  <si>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</si>
  <si>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</si>
  <si>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</si>
  <si>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</si>
  <si>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</si>
  <si>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</si>
  <si>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</si>
  <si>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</si>
  <si>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</si>
  <si>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</si>
  <si>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</si>
  <si>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</si>
  <si>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</si>
  <si>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</si>
  <si>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</si>
  <si>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</si>
  <si>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</si>
  <si>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</si>
  <si>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</si>
  <si>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</si>
  <si>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</si>
  <si>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</si>
  <si>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</si>
  <si>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</si>
  <si>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</si>
  <si>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</si>
  <si>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</si>
  <si>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</si>
  <si>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</si>
  <si>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</si>
  <si>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</si>
  <si>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</si>
  <si>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</si>
  <si>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</si>
  <si>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</si>
  <si>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</si>
  <si>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</si>
  <si>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</si>
  <si>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</si>
  <si>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</si>
  <si>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</si>
  <si>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</si>
  <si>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</si>
  <si>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</si>
  <si>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</si>
  <si>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</si>
  <si>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</si>
  <si>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</si>
  <si>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</si>
  <si>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</si>
  <si>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</si>
  <si>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</si>
  <si>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</si>
  <si>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</si>
  <si>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</si>
  <si>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</si>
  <si>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</si>
  <si>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</si>
  <si>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</si>
  <si>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</si>
  <si>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</si>
  <si>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</si>
  <si>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</si>
  <si>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</si>
  <si>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</si>
  <si>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</si>
  <si>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</si>
  <si>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</si>
  <si>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</si>
  <si>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</si>
  <si>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</si>
  <si>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</si>
  <si>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</si>
  <si>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</si>
  <si>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</si>
  <si>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</si>
  <si>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</si>
  <si>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</si>
  <si>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</si>
  <si>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</si>
  <si>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</si>
  <si>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</si>
  <si>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</si>
  <si>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</si>
  <si>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</si>
  <si>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</si>
  <si>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</si>
  <si>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</si>
  <si>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</si>
  <si>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</si>
  <si>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</si>
  <si>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</si>
  <si>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</si>
  <si>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</si>
  <si>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</si>
  <si>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</si>
  <si>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</si>
  <si>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</si>
  <si>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</si>
  <si>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</si>
  <si>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</si>
  <si>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</si>
  <si>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</si>
  <si>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</si>
  <si>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</si>
  <si>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</si>
  <si>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</si>
  <si>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</si>
  <si>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</si>
  <si>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</si>
  <si>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</si>
  <si>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</si>
  <si>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</si>
  <si>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</si>
  <si>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</si>
  <si>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</si>
  <si>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</si>
  <si>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</si>
  <si>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</si>
  <si>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</si>
  <si>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</si>
  <si>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</si>
  <si>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</si>
  <si>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</si>
  <si>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</si>
  <si>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</si>
  <si>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</si>
  <si>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</si>
  <si>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</si>
  <si>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</si>
  <si>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</si>
  <si>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</si>
  <si>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</si>
  <si>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</si>
  <si>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</si>
  <si>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</si>
  <si>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</si>
  <si>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</si>
  <si>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</si>
  <si>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</si>
  <si>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</si>
  <si>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</si>
  <si>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</si>
  <si>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</si>
  <si>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</si>
  <si>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</si>
  <si>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</si>
  <si>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</si>
  <si>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</si>
  <si>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</si>
  <si>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</si>
  <si>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</si>
  <si>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</si>
  <si>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</si>
  <si>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</si>
  <si>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</si>
  <si>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</si>
  <si>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</si>
  <si>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</si>
  <si>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</si>
  <si>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</si>
  <si>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</si>
  <si>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</si>
  <si>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</si>
  <si>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</si>
  <si>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</si>
  <si>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</si>
  <si>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</si>
  <si>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</si>
  <si>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</si>
  <si>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</si>
  <si>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</si>
  <si>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</si>
  <si>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</si>
  <si>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</si>
  <si>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</si>
  <si>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</si>
  <si>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</si>
  <si>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</si>
  <si>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</si>
  <si>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</si>
  <si>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</si>
  <si>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</si>
  <si>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</si>
  <si>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</si>
  <si>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</si>
  <si>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</si>
  <si>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</si>
  <si>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</si>
  <si>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</si>
  <si>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</si>
  <si>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</si>
  <si>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</si>
  <si>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</si>
  <si>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</si>
  <si>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</si>
  <si>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</si>
  <si>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</si>
  <si>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</si>
  <si>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</si>
  <si>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</si>
  <si>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</si>
  <si>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</si>
  <si>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</si>
  <si>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</si>
  <si>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</si>
  <si>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</si>
  <si>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</si>
  <si>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</si>
  <si>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</si>
  <si>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</si>
  <si>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</si>
  <si>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</si>
  <si>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</si>
  <si>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</si>
  <si>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</si>
  <si>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</si>
  <si>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</si>
  <si>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</si>
  <si>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</si>
  <si>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</si>
  <si>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</si>
  <si>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</si>
  <si>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</si>
  <si>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</si>
  <si>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</si>
  <si>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</si>
  <si>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</si>
  <si>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</si>
  <si>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</si>
  <si>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</si>
  <si>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</si>
  <si>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</si>
  <si>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</si>
  <si>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</si>
  <si>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</si>
  <si>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</si>
  <si>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</si>
  <si>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</si>
  <si>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</si>
  <si>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</si>
  <si>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</si>
  <si>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</si>
  <si>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</si>
  <si>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</si>
  <si>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</si>
  <si>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</si>
  <si>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</si>
  <si>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</si>
  <si>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</si>
  <si>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</si>
  <si>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</si>
  <si>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</si>
  <si>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</si>
  <si>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</si>
  <si>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</si>
  <si>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</si>
  <si>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</si>
  <si>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</si>
  <si>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</si>
  <si>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</si>
  <si>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</si>
  <si>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</si>
  <si>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</si>
  <si>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</si>
  <si>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</si>
  <si>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</si>
  <si>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</si>
  <si>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</si>
  <si>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</si>
  <si>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</si>
  <si>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</si>
  <si>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</si>
  <si>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</si>
  <si>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</si>
  <si>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</si>
  <si>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</si>
  <si>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</si>
  <si>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</si>
  <si>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</si>
  <si>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</si>
  <si>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</si>
  <si>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</si>
  <si>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</si>
  <si>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</si>
  <si>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</si>
  <si>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</si>
  <si>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</si>
  <si>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</si>
  <si>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</si>
  <si>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</si>
  <si>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</si>
  <si>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</si>
  <si>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</si>
  <si>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</si>
  <si>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</si>
  <si>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</si>
  <si>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</si>
  <si>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</si>
  <si>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</si>
  <si>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</si>
  <si>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</si>
  <si>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</si>
  <si>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</si>
  <si>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</si>
  <si>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</si>
  <si>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</si>
  <si>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</si>
  <si>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</si>
  <si>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</si>
  <si>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</si>
  <si>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</si>
  <si>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</si>
  <si>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</si>
  <si>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</si>
  <si>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</si>
  <si>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</si>
  <si>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</si>
  <si>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</si>
  <si>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</si>
  <si>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</si>
  <si>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</si>
  <si>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</si>
  <si>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</si>
  <si>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</si>
  <si>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</si>
  <si>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</si>
  <si>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</si>
  <si>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</si>
  <si>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</si>
  <si>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</si>
  <si>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</si>
  <si>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</si>
  <si>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</si>
  <si>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</si>
  <si>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</si>
  <si>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</si>
  <si>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</si>
  <si>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</si>
  <si>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</si>
  <si>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</si>
  <si>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</si>
  <si>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</si>
  <si>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</si>
  <si>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</si>
  <si>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</si>
  <si>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</si>
  <si>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</si>
  <si>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</si>
  <si>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</si>
  <si>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</si>
  <si>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</si>
  <si>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</si>
  <si>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</si>
  <si>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</si>
  <si>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</si>
  <si>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</si>
  <si>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</si>
  <si>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</si>
  <si>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</si>
  <si>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</si>
  <si>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</si>
  <si>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</si>
  <si>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</si>
  <si>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</si>
  <si>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</si>
  <si>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</si>
  <si>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</si>
  <si>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</si>
  <si>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</si>
  <si>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</si>
  <si>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</si>
  <si>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</si>
  <si>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</si>
  <si>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</si>
  <si>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</si>
  <si>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</si>
  <si>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</si>
  <si>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</si>
  <si>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</si>
  <si>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</si>
  <si>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</si>
  <si>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</si>
  <si>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</si>
  <si>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</si>
  <si>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</si>
  <si>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</si>
  <si>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</si>
  <si>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</si>
  <si>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</si>
  <si>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</si>
  <si>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</si>
  <si>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</si>
  <si>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</si>
  <si>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</si>
  <si>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</si>
  <si>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</si>
  <si>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</si>
  <si>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</si>
  <si>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</si>
  <si>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</si>
  <si>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</si>
  <si>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</si>
  <si>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</si>
  <si>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</si>
  <si>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</si>
  <si>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</si>
  <si>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</si>
  <si>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</si>
  <si>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</si>
  <si>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</si>
  <si>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</si>
  <si>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</si>
  <si>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</si>
  <si>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</si>
  <si>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</si>
  <si>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</si>
  <si>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</si>
  <si>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</si>
  <si>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</si>
  <si>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</si>
  <si>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</si>
  <si>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</si>
  <si>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</si>
  <si>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</si>
  <si>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</si>
  <si>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</si>
  <si>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</si>
  <si>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</si>
  <si>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</si>
  <si>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</si>
  <si>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</si>
  <si>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</si>
  <si>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</si>
  <si>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</si>
  <si>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</si>
  <si>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</si>
  <si>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</si>
  <si>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</si>
  <si>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</si>
  <si>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</si>
  <si>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</si>
  <si>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</si>
  <si>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</si>
  <si>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</si>
  <si>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</si>
  <si>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</si>
  <si>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</si>
  <si>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</si>
  <si>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</si>
  <si>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</si>
  <si>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</si>
  <si>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</si>
  <si>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</si>
  <si>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</si>
  <si>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</si>
  <si>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</si>
  <si>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</si>
  <si>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</si>
  <si>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</si>
  <si>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</si>
  <si>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</si>
  <si>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</si>
  <si>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</si>
  <si>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</si>
  <si>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</si>
  <si>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</si>
  <si>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</si>
  <si>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</si>
  <si>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</si>
  <si>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</si>
  <si>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</si>
  <si>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</si>
  <si>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</si>
  <si>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</si>
  <si>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</si>
  <si>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</si>
  <si>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</si>
  <si>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</si>
  <si>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</si>
  <si>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</si>
  <si>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</si>
  <si>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</si>
  <si>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</si>
  <si>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</si>
  <si>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</si>
  <si>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</si>
  <si>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</si>
  <si>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</si>
  <si>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</si>
  <si>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</si>
  <si>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</si>
  <si>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</si>
  <si>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</si>
  <si>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</si>
  <si>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</si>
  <si>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</si>
  <si>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</si>
  <si>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</si>
  <si>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</si>
  <si>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</si>
  <si>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</si>
  <si>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</si>
  <si>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</si>
  <si>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</si>
  <si>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</si>
  <si>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</si>
  <si>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</si>
  <si>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</si>
  <si>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</si>
  <si>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</si>
  <si>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</si>
  <si>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</si>
  <si>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</si>
  <si>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</si>
  <si>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</si>
  <si>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</si>
  <si>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</si>
  <si>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</si>
  <si>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</si>
  <si>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</si>
  <si>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</si>
  <si>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</si>
  <si>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</si>
  <si>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</si>
  <si>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</si>
  <si>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</si>
  <si>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</si>
  <si>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</si>
  <si>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</si>
  <si>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</si>
  <si>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</si>
  <si>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</si>
  <si>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</si>
  <si>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</si>
  <si>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</si>
  <si>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</si>
  <si>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</si>
  <si>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</si>
  <si>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</si>
  <si>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</si>
  <si>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</si>
  <si>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</si>
  <si>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</si>
  <si>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</si>
  <si>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</si>
  <si>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</si>
  <si>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</si>
  <si>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</si>
  <si>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</si>
  <si>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</si>
  <si>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</si>
  <si>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</si>
  <si>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</si>
  <si>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</si>
  <si>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</si>
  <si>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</si>
  <si>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</si>
  <si>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</si>
  <si>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</si>
  <si>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</si>
  <si>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</si>
  <si>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</si>
  <si>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</si>
  <si>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</si>
  <si>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</si>
  <si>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</si>
  <si>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</si>
  <si>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</si>
  <si>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</si>
  <si>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</si>
  <si>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</si>
  <si>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</si>
  <si>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</si>
  <si>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</si>
  <si>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</si>
  <si>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</si>
  <si>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</si>
  <si>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</si>
  <si>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</si>
  <si>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</si>
  <si>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</si>
  <si>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</si>
  <si>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</si>
  <si>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</si>
  <si>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</si>
  <si>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</si>
  <si>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</si>
  <si>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</si>
  <si>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</si>
  <si>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</si>
  <si>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</si>
  <si>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</si>
  <si>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</si>
  <si>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</si>
  <si>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</si>
  <si>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</si>
  <si>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</si>
  <si>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</si>
  <si>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</si>
  <si>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</si>
  <si>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</si>
  <si>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</si>
  <si>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</si>
  <si>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</si>
  <si>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</si>
  <si>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</si>
  <si>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</si>
  <si>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</si>
  <si>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</si>
  <si>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</si>
  <si>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</si>
  <si>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</si>
  <si>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</si>
  <si>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</si>
  <si>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</si>
  <si>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</si>
  <si>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</si>
  <si>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</si>
  <si>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</si>
  <si>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</si>
  <si>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</si>
  <si>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</si>
  <si>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</si>
  <si>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</si>
  <si>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</si>
  <si>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</si>
  <si>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</si>
  <si>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</si>
  <si>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</si>
  <si>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</si>
  <si>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</si>
  <si>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</si>
  <si>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</si>
  <si>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</si>
  <si>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</si>
  <si>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</si>
  <si>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</si>
  <si>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</si>
  <si>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</si>
  <si>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</si>
  <si>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</si>
  <si>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</si>
  <si>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</si>
  <si>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</si>
  <si>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</si>
  <si>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</si>
  <si>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</si>
  <si>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</si>
  <si>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</si>
  <si>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</si>
  <si>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</si>
  <si>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</si>
  <si>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</si>
  <si>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</si>
  <si>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</si>
  <si>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</si>
  <si>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</si>
  <si>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</si>
  <si>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</si>
  <si>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</si>
  <si>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</si>
  <si>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</si>
  <si>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</si>
  <si>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</si>
  <si>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</si>
  <si>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</si>
  <si>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</si>
  <si>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</si>
  <si>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</si>
  <si>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</si>
  <si>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</si>
  <si>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</si>
  <si>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</si>
  <si>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</si>
  <si>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</si>
  <si>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</si>
  <si>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</si>
  <si>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</si>
  <si>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</si>
  <si>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</si>
  <si>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</si>
  <si>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</si>
  <si>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</si>
  <si>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</si>
  <si>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</si>
  <si>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</si>
  <si>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</si>
  <si>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</si>
  <si>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</si>
  <si>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</si>
  <si>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</si>
  <si>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</si>
  <si>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</si>
  <si>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</si>
  <si>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</si>
  <si>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</si>
  <si>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</si>
  <si>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</si>
  <si>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</si>
  <si>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</si>
  <si>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</si>
  <si>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</si>
  <si>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</si>
  <si>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</si>
  <si>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</si>
  <si>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</si>
  <si>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</si>
  <si>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</si>
  <si>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</si>
  <si>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</si>
  <si>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</si>
  <si>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</si>
  <si>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</si>
  <si>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</si>
  <si>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</si>
  <si>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</si>
  <si>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</si>
  <si>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</si>
  <si>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</si>
  <si>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</si>
  <si>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</si>
  <si>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</si>
  <si>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</si>
  <si>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</si>
  <si>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</si>
  <si>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</si>
  <si>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</si>
  <si>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</si>
  <si>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</si>
  <si>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</si>
  <si>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</si>
  <si>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</si>
  <si>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</si>
  <si>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</si>
  <si>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</si>
  <si>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</si>
  <si>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</si>
  <si>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</si>
  <si>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</si>
  <si>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</si>
  <si>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</si>
  <si>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</si>
  <si>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</si>
  <si>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</si>
  <si>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</si>
  <si>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</si>
  <si>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</si>
  <si>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</si>
  <si>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</si>
  <si>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</si>
  <si>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</si>
  <si>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</si>
  <si>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</si>
  <si>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</si>
  <si>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</si>
  <si>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</si>
  <si>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</si>
  <si>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</si>
  <si>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</si>
  <si>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</si>
  <si>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</si>
  <si>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</si>
  <si>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</si>
  <si>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</si>
  <si>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</si>
  <si>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</si>
  <si>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</si>
  <si>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</si>
  <si>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</si>
  <si>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</si>
  <si>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</si>
  <si>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</si>
  <si>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</si>
  <si>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</si>
  <si>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</si>
  <si>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</si>
  <si>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</si>
  <si>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</si>
  <si>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</si>
  <si>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</si>
  <si>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</si>
  <si>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</si>
  <si>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</si>
  <si>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</si>
  <si>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</si>
  <si>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</si>
  <si>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</si>
  <si>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</si>
  <si>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</si>
  <si>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</si>
  <si>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</si>
  <si>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</si>
  <si>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</si>
  <si>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</si>
  <si>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</si>
  <si>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</si>
  <si>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</si>
  <si>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</si>
  <si>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</si>
  <si>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</si>
  <si>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</si>
  <si>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</si>
  <si>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</si>
  <si>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</si>
  <si>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</si>
  <si>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</si>
  <si>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</si>
  <si>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</si>
  <si>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</si>
  <si>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</si>
  <si>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</si>
  <si>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</si>
  <si>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</si>
  <si>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</si>
  <si>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</si>
  <si>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</si>
  <si>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</si>
  <si>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</si>
  <si>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</si>
  <si>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</si>
  <si>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</si>
  <si>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</si>
  <si>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</si>
  <si>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</si>
  <si>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</si>
  <si>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</si>
  <si>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</si>
  <si>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</si>
  <si>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</si>
  <si>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</si>
  <si>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</si>
  <si>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</si>
  <si>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</si>
  <si>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</si>
  <si>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</si>
  <si>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</si>
  <si>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</si>
  <si>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</si>
  <si>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</si>
  <si>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</si>
  <si>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</si>
  <si>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</si>
  <si>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</si>
  <si>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</si>
  <si>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</si>
  <si>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</si>
  <si>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</si>
  <si>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</si>
  <si>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</si>
  <si>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</si>
  <si>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</si>
  <si>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</si>
  <si>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</si>
  <si>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</si>
  <si>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</si>
  <si>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</si>
  <si>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</si>
  <si>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</si>
  <si>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</si>
  <si>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</si>
  <si>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</si>
  <si>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</si>
  <si>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</si>
  <si>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</si>
  <si>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</si>
  <si>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</si>
  <si>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</si>
  <si>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</si>
  <si>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</si>
  <si>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</si>
  <si>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</si>
  <si>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</si>
  <si>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</si>
  <si>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</si>
  <si>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</si>
  <si>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</si>
  <si>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</si>
  <si>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</si>
  <si>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</si>
  <si>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</si>
  <si>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</si>
  <si>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</si>
  <si>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</si>
  <si>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</si>
  <si>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</si>
  <si>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</si>
  <si>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</si>
  <si>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</si>
  <si>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</si>
  <si>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</si>
  <si>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</si>
  <si>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</si>
  <si>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</si>
  <si>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</si>
  <si>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</si>
  <si>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</si>
  <si>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</si>
  <si>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</si>
  <si>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</si>
  <si>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</si>
  <si>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</si>
  <si>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</si>
  <si>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</si>
  <si>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</si>
  <si>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</si>
  <si>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</si>
  <si>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</si>
  <si>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</si>
  <si>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</si>
  <si>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</si>
  <si>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</si>
  <si>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</si>
  <si>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</si>
  <si>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</si>
  <si>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</si>
  <si>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</si>
  <si>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</si>
  <si>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</si>
  <si>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</si>
  <si>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</si>
  <si>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</si>
  <si>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</si>
  <si>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</si>
  <si>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</si>
  <si>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</si>
  <si>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</si>
  <si>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</si>
  <si>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</si>
  <si>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</si>
  <si>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</si>
  <si>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</si>
  <si>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</si>
  <si>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</si>
  <si>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</si>
  <si>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</si>
  <si>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</si>
  <si>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</si>
  <si>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</si>
  <si>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</si>
  <si>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</si>
  <si>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</si>
  <si>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</si>
  <si>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</si>
  <si>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</si>
  <si>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</si>
  <si>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</si>
  <si>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</si>
  <si>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</si>
  <si>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</si>
  <si>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</si>
  <si>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</si>
  <si>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</si>
  <si>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</si>
  <si>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</si>
  <si>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</si>
  <si>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</si>
  <si>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</si>
  <si>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</si>
  <si>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</si>
  <si>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</si>
  <si>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</si>
  <si>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</si>
  <si>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</si>
  <si>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</si>
  <si>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</si>
  <si>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</si>
  <si>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</si>
  <si>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</si>
  <si>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</si>
  <si>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</si>
  <si>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</si>
  <si>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</si>
  <si>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</si>
  <si>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</si>
  <si>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</si>
  <si>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</si>
  <si>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</si>
  <si>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</si>
  <si>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</si>
  <si>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</si>
  <si>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</si>
  <si>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</si>
  <si>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</si>
  <si>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</si>
  <si>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</si>
  <si>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</si>
  <si>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</si>
  <si>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</si>
  <si>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</si>
  <si>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</si>
  <si>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</si>
  <si>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</si>
  <si>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</si>
  <si>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</si>
  <si>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</si>
  <si>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</si>
  <si>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</si>
  <si>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</si>
  <si>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</si>
  <si>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</si>
  <si>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</si>
  <si>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</si>
  <si>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</si>
  <si>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</si>
  <si>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</si>
  <si>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</si>
  <si>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</si>
  <si>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</si>
  <si>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</si>
  <si>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</si>
  <si>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</si>
  <si>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</si>
  <si>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</si>
  <si>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</si>
  <si>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</si>
  <si>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</si>
  <si>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</si>
  <si>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</si>
  <si>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</si>
  <si>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</si>
  <si>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</si>
  <si>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</si>
  <si>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</si>
  <si>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</si>
  <si>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</si>
  <si>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</si>
  <si>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</si>
  <si>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</si>
  <si>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</si>
  <si>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</si>
  <si>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</si>
  <si>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</si>
  <si>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</si>
  <si>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</si>
  <si>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</si>
  <si>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</si>
  <si>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</si>
  <si>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</si>
  <si>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</si>
  <si>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</si>
  <si>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</si>
  <si>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</si>
  <si>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</si>
  <si>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</si>
  <si>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</si>
  <si>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</si>
  <si>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</si>
  <si>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</si>
  <si>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</si>
  <si>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</si>
  <si>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</si>
  <si>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</si>
  <si>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</si>
  <si>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</si>
  <si>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</si>
  <si>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</si>
  <si>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</si>
  <si>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</si>
  <si>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</si>
  <si>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</si>
  <si>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</si>
  <si>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</si>
  <si>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</si>
  <si>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</si>
  <si>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</si>
  <si>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</si>
  <si>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</si>
  <si>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</si>
  <si>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</si>
  <si>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</si>
  <si>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</si>
  <si>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</si>
  <si>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</si>
  <si>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</si>
  <si>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</si>
  <si>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</si>
  <si>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</si>
  <si>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</si>
  <si>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</si>
  <si>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</si>
  <si>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</si>
  <si>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</si>
  <si>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</si>
  <si>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</si>
  <si>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</si>
  <si>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</si>
  <si>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</si>
  <si>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</si>
  <si>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</si>
  <si>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</si>
  <si>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</si>
  <si>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</si>
  <si>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</si>
  <si>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</si>
  <si>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</si>
  <si>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</si>
  <si>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</si>
  <si>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</si>
  <si>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</si>
  <si>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</si>
  <si>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</si>
  <si>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</si>
  <si>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</si>
  <si>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</si>
  <si>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</si>
  <si>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</si>
  <si>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</si>
  <si>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</si>
  <si>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</si>
  <si>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</si>
  <si>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</si>
  <si>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</si>
  <si>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</si>
  <si>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</si>
  <si>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</si>
  <si>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</si>
  <si>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</si>
  <si>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</si>
  <si>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</si>
  <si>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</si>
  <si>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</si>
  <si>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</si>
  <si>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</si>
  <si>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</si>
  <si>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</si>
  <si>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</si>
  <si>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</si>
  <si>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</si>
  <si>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</si>
  <si>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</si>
  <si>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</si>
  <si>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</si>
  <si>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</si>
  <si>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</si>
  <si>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</si>
  <si>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</si>
  <si>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</si>
  <si>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</si>
  <si>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</si>
  <si>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</si>
  <si>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</si>
  <si>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</si>
  <si>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</si>
  <si>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</si>
  <si>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</si>
  <si>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</si>
  <si>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</si>
  <si>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</si>
  <si>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</si>
  <si>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</si>
  <si>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</si>
  <si>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</si>
  <si>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</si>
  <si>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</si>
  <si>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</si>
  <si>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</si>
  <si>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</si>
  <si>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</si>
  <si>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</si>
  <si>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</si>
  <si>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</si>
  <si>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</si>
  <si>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</si>
  <si>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</si>
  <si>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</si>
  <si>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</si>
  <si>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</si>
  <si>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</si>
  <si>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</si>
  <si>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</si>
  <si>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</si>
  <si>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</si>
  <si>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</si>
  <si>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</si>
  <si>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</si>
  <si>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</si>
  <si>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</si>
  <si>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</si>
  <si>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</si>
  <si>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</si>
  <si>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</si>
  <si>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</si>
  <si>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</si>
  <si>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</si>
  <si>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</si>
  <si>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</si>
  <si>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</si>
  <si>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</si>
  <si>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</si>
  <si>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</si>
  <si>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</si>
  <si>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</si>
  <si>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</si>
  <si>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</si>
  <si>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</si>
  <si>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</si>
  <si>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</si>
  <si>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</si>
  <si>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</si>
  <si>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</si>
  <si>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</si>
  <si>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</si>
  <si>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</si>
  <si>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</si>
  <si>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</si>
  <si>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</si>
  <si>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</si>
  <si>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</si>
  <si>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</si>
  <si>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</si>
  <si>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</si>
  <si>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</si>
  <si>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</si>
  <si>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</si>
  <si>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</si>
  <si>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</si>
  <si>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</si>
  <si>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</si>
  <si>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</si>
  <si>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</si>
  <si>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</si>
  <si>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</si>
  <si>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</si>
  <si>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</si>
  <si>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</si>
  <si>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</si>
  <si>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</si>
  <si>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</si>
  <si>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</si>
  <si>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</si>
  <si>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</si>
  <si>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</si>
  <si>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</si>
  <si>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</si>
  <si>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</si>
  <si>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</si>
  <si>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</si>
  <si>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</si>
  <si>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</si>
  <si>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</si>
  <si>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</si>
  <si>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</si>
  <si>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</si>
  <si>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</si>
  <si>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</si>
  <si>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</si>
  <si>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</si>
  <si>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</si>
  <si>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</si>
  <si>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</si>
  <si>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</si>
  <si>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</si>
  <si>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</si>
  <si>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</si>
  <si>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</si>
  <si>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</si>
  <si>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</si>
  <si>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</si>
  <si>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</si>
  <si>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</si>
  <si>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</si>
  <si>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</si>
  <si>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</si>
  <si>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</si>
  <si>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</si>
  <si>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</si>
  <si>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</si>
  <si>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</si>
  <si>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</si>
  <si>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</si>
  <si>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</si>
  <si>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</si>
  <si>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</si>
  <si>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</si>
  <si>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</si>
  <si>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</si>
  <si>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</si>
  <si>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</si>
  <si>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</si>
  <si>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</si>
  <si>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</si>
  <si>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</si>
  <si>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</si>
  <si>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</si>
  <si>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</si>
  <si>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</si>
  <si>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</si>
  <si>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</si>
  <si>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</si>
  <si>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</si>
  <si>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</si>
  <si>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</si>
  <si>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</si>
  <si>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</si>
  <si>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</si>
  <si>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</si>
  <si>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</si>
  <si>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</si>
  <si>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</si>
  <si>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</si>
  <si>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</si>
  <si>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</si>
  <si>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</si>
  <si>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</si>
  <si>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</si>
  <si>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</si>
  <si>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</si>
  <si>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</si>
  <si>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</si>
  <si>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</si>
  <si>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</si>
  <si>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</si>
  <si>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</si>
  <si>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</si>
  <si>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</si>
  <si>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</si>
  <si>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</si>
  <si>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</si>
  <si>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</si>
  <si>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</si>
  <si>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</si>
  <si>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</si>
  <si>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</si>
  <si>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</si>
  <si>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</si>
  <si>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</si>
  <si>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</si>
  <si>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</si>
  <si>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</si>
  <si>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</si>
  <si>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</si>
  <si>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</si>
  <si>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</si>
  <si>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</si>
  <si>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</si>
  <si>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</si>
  <si>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</si>
  <si>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</si>
  <si>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</si>
  <si>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</si>
  <si>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</si>
  <si>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</si>
  <si>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</si>
  <si>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</si>
  <si>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</si>
  <si>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</si>
  <si>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</si>
  <si>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</si>
  <si>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</si>
  <si>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</si>
  <si>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</si>
  <si>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</si>
  <si>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</si>
  <si>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</si>
  <si>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</si>
  <si>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</si>
  <si>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</si>
  <si>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</si>
  <si>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</si>
  <si>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</si>
  <si>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</si>
  <si>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</si>
  <si>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</si>
  <si>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</si>
  <si>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</si>
  <si>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</si>
  <si>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</si>
  <si>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</si>
  <si>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</si>
  <si>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</si>
  <si>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</si>
  <si>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</si>
  <si>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</si>
  <si>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</si>
  <si>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</si>
  <si>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</si>
  <si>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</si>
  <si>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</si>
  <si>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</si>
  <si>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</si>
  <si>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</si>
  <si>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</si>
  <si>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</si>
  <si>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</si>
  <si>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</si>
  <si>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</si>
  <si>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</si>
  <si>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</si>
  <si>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</si>
  <si>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</si>
  <si>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</si>
  <si>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</si>
  <si>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</si>
  <si>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</si>
  <si>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</si>
  <si>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</si>
  <si>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</si>
  <si>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</si>
  <si>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</si>
  <si>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</si>
  <si>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</si>
  <si>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</si>
  <si>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</si>
  <si>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</si>
  <si>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</si>
  <si>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</si>
  <si>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</si>
  <si>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</si>
  <si>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</si>
  <si>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</si>
  <si>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</si>
  <si>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</si>
  <si>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</si>
  <si>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</si>
  <si>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</si>
  <si>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</si>
  <si>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</si>
  <si>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</si>
  <si>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</si>
  <si>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</si>
  <si>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</si>
  <si>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</si>
  <si>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</si>
  <si>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</si>
  <si>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</si>
  <si>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</si>
  <si>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</si>
  <si>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</si>
  <si>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</si>
  <si>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</si>
  <si>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</si>
  <si>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</si>
  <si>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</si>
  <si>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</si>
  <si>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</si>
  <si>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</si>
  <si>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</si>
  <si>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</si>
  <si>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</si>
  <si>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</si>
  <si>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</si>
  <si>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</si>
  <si>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</si>
  <si>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</si>
  <si>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</si>
  <si>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</si>
  <si>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</si>
  <si>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</si>
  <si>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</si>
  <si>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</si>
  <si>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</si>
  <si>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</si>
  <si>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</si>
  <si>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</si>
  <si>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</si>
  <si>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</si>
  <si>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</si>
  <si>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</si>
  <si>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</si>
  <si>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</si>
  <si>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</si>
  <si>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</si>
  <si>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</si>
  <si>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</si>
  <si>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</si>
  <si>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</si>
  <si>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</si>
  <si>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</si>
  <si>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</si>
  <si>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</si>
  <si>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</si>
  <si>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</si>
  <si>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</si>
  <si>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</si>
  <si>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</si>
  <si>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</si>
  <si>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</si>
  <si>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</si>
  <si>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</si>
  <si>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</si>
  <si>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</si>
  <si>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</si>
  <si>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</si>
  <si>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</si>
  <si>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</si>
  <si>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</si>
  <si>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</si>
  <si>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</si>
  <si>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</si>
  <si>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</si>
  <si>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</si>
  <si>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</si>
  <si>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</si>
  <si>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</si>
  <si>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</si>
  <si>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</si>
  <si>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</si>
  <si>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</si>
  <si>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</si>
  <si>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</si>
  <si>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</si>
  <si>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</si>
  <si>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</si>
  <si>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</si>
  <si>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</si>
  <si>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</si>
  <si>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</si>
  <si>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</si>
  <si>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</si>
  <si>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</si>
  <si>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</si>
  <si>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</si>
  <si>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</si>
  <si>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</si>
  <si>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</si>
  <si>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</si>
  <si>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</si>
  <si>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</si>
  <si>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</si>
  <si>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</si>
  <si>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</si>
  <si>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</si>
  <si>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</si>
  <si>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</si>
  <si>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</si>
  <si>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</si>
  <si>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</si>
  <si>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</si>
  <si>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</si>
  <si>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</si>
  <si>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</si>
  <si>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</si>
  <si>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</si>
  <si>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</si>
  <si>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</si>
  <si>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</si>
  <si>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</si>
  <si>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</si>
  <si>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</si>
  <si>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</si>
  <si>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</si>
  <si>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</si>
  <si>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</si>
  <si>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</si>
  <si>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</si>
  <si>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</si>
  <si>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</si>
  <si>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</si>
  <si>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</si>
  <si>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</si>
  <si>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</si>
  <si>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</si>
  <si>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</si>
  <si>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</si>
  <si>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</si>
  <si>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</si>
  <si>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</si>
  <si>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</si>
  <si>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</si>
  <si>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</si>
  <si>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</si>
  <si>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</si>
  <si>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</si>
  <si>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</si>
  <si>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</si>
  <si>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</si>
  <si>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</si>
  <si>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</si>
  <si>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</si>
  <si>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</si>
  <si>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</si>
  <si>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</si>
  <si>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</si>
  <si>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</si>
  <si>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</si>
  <si>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</si>
  <si>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</si>
  <si>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</si>
  <si>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</si>
  <si>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</si>
  <si>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</si>
  <si>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</si>
  <si>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</si>
  <si>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</si>
  <si>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</si>
  <si>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</si>
  <si>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</si>
  <si>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</si>
  <si>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</si>
  <si>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</si>
  <si>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</si>
  <si>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</si>
  <si>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</si>
  <si>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</si>
  <si>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</si>
  <si>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</si>
  <si>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</si>
  <si>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</si>
  <si>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</si>
  <si>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</si>
  <si>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</si>
  <si>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</si>
  <si>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</si>
  <si>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</si>
  <si>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</si>
  <si>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</si>
  <si>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</si>
  <si>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</si>
  <si>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</si>
  <si>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</si>
  <si>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</si>
  <si>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</si>
  <si>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</si>
  <si>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</si>
  <si>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</si>
  <si>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</si>
  <si>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</si>
  <si>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</si>
  <si>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</si>
  <si>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</si>
  <si>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</si>
  <si>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</si>
  <si>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</si>
  <si>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</si>
  <si>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</si>
  <si>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</si>
  <si>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</si>
  <si>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</si>
  <si>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</si>
  <si>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</si>
  <si>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</si>
  <si>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</si>
  <si>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</si>
  <si>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</si>
  <si>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</si>
  <si>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</si>
  <si>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</si>
  <si>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</si>
  <si>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</si>
  <si>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</si>
  <si>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</si>
  <si>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</si>
  <si>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</si>
  <si>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</si>
  <si>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</si>
  <si>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</si>
  <si>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</si>
  <si>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</si>
  <si>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</si>
  <si>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</si>
  <si>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</si>
  <si>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</si>
  <si>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</si>
  <si>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</si>
  <si>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</si>
  <si>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</si>
  <si>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</si>
  <si>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</si>
  <si>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</si>
  <si>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</si>
  <si>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</si>
  <si>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</si>
  <si>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</si>
  <si>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</si>
  <si>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</si>
  <si>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</si>
  <si>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</si>
  <si>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</si>
  <si>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</si>
  <si>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</si>
  <si>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</si>
  <si>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</si>
  <si>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</si>
  <si>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</si>
  <si>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</si>
  <si>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</si>
  <si>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</si>
  <si>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</si>
  <si>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</si>
  <si>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</si>
  <si>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</si>
  <si>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</si>
  <si>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</si>
  <si>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</si>
  <si>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</si>
  <si>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</si>
  <si>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</si>
  <si>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</si>
  <si>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</si>
  <si>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</si>
  <si>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</si>
  <si>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</si>
  <si>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</si>
  <si>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</si>
  <si>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</si>
  <si>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</si>
  <si>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</si>
  <si>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</si>
  <si>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</si>
  <si>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</si>
  <si>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</si>
  <si>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</si>
  <si>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</si>
  <si>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</si>
  <si>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</si>
  <si>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</si>
  <si>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</si>
  <si>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</si>
  <si>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</si>
  <si>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</si>
  <si>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</si>
  <si>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</si>
  <si>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</si>
  <si>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</si>
  <si>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</si>
  <si>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</si>
  <si>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</si>
  <si>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</si>
  <si>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</si>
  <si>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</si>
  <si>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</si>
  <si>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</si>
  <si>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</si>
  <si>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</si>
  <si>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</si>
  <si>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</si>
  <si>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</si>
  <si>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</si>
  <si>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</si>
  <si>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</si>
  <si>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</si>
  <si>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</si>
  <si>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</si>
  <si>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</si>
  <si>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</si>
  <si>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</si>
  <si>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</si>
  <si>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</si>
  <si>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</si>
  <si>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</si>
  <si>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</si>
  <si>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</si>
  <si>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</si>
  <si>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</si>
  <si>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</si>
  <si>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</si>
  <si>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</si>
  <si>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</si>
  <si>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</si>
  <si>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</si>
  <si>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</si>
  <si>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</si>
  <si>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</si>
  <si>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</si>
  <si>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</si>
  <si>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</si>
  <si>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</si>
  <si>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</si>
  <si>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</si>
  <si>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</si>
  <si>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</si>
  <si>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</si>
  <si>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</si>
  <si>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</si>
  <si>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</si>
  <si>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</si>
  <si>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</si>
  <si>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</si>
  <si>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</si>
  <si>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</si>
  <si>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</si>
  <si>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</si>
  <si>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</si>
  <si>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</si>
  <si>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</si>
  <si>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</si>
  <si>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</si>
  <si>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</si>
  <si>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</si>
  <si>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</si>
  <si>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</si>
  <si>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</si>
  <si>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</si>
  <si>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</si>
  <si>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</si>
  <si>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</si>
  <si>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</si>
  <si>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</si>
  <si>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</si>
  <si>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</si>
  <si>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</si>
  <si>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</si>
  <si>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</si>
  <si>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</si>
  <si>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</si>
  <si>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</si>
  <si>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</si>
  <si>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</si>
  <si>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</si>
  <si>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</si>
  <si>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</si>
  <si>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</si>
  <si>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</si>
  <si>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</si>
  <si>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</si>
  <si>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</si>
  <si>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</si>
  <si>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</si>
  <si>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</si>
  <si>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</si>
  <si>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</si>
  <si>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</si>
  <si>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</si>
  <si>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</si>
  <si>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</si>
  <si>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</si>
  <si>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</si>
  <si>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</si>
  <si>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</si>
  <si>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</si>
  <si>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</si>
  <si>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</si>
  <si>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</si>
  <si>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</si>
  <si>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</si>
  <si>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</si>
  <si>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</si>
  <si>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</si>
  <si>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</si>
  <si>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</si>
  <si>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</si>
  <si>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</si>
  <si>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</si>
  <si>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</si>
  <si>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</si>
  <si>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</si>
  <si>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</si>
  <si>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</si>
  <si>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</si>
  <si>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</si>
  <si>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</si>
  <si>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</si>
  <si>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</si>
  <si>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</si>
  <si>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</si>
  <si>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</si>
  <si>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</si>
  <si>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</si>
  <si>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</si>
  <si>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</si>
  <si>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</si>
  <si>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</si>
  <si>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</si>
  <si>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</si>
  <si>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</si>
  <si>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</si>
  <si>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</si>
  <si>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</si>
  <si>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</si>
  <si>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</si>
  <si>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</si>
  <si>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</si>
  <si>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</si>
  <si>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</si>
  <si>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</si>
  <si>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</si>
  <si>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</si>
  <si>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</si>
  <si>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</si>
  <si>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</si>
  <si>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</si>
  <si>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</si>
  <si>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</si>
  <si>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</si>
  <si>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</si>
  <si>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</si>
  <si>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</si>
  <si>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</si>
  <si>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</si>
  <si>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</si>
  <si>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</si>
  <si>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</si>
  <si>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</si>
  <si>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</si>
  <si>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</si>
  <si>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</si>
  <si>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</si>
  <si>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</si>
  <si>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</si>
  <si>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</si>
  <si>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</si>
  <si>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</si>
  <si>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</si>
  <si>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</si>
  <si>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</si>
  <si>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</si>
  <si>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</si>
  <si>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</si>
  <si>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</si>
  <si>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</si>
  <si>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</si>
  <si>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</si>
  <si>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</si>
  <si>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</si>
  <si>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</si>
  <si>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</si>
  <si>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</si>
  <si>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</si>
  <si>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</si>
  <si>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</si>
  <si>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</si>
  <si>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</si>
  <si>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</si>
  <si>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</si>
  <si>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</si>
  <si>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</si>
  <si>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</si>
  <si>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</si>
  <si>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</si>
  <si>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</si>
  <si>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</si>
  <si>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</si>
  <si>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</si>
  <si>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</si>
  <si>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</si>
  <si>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</si>
  <si>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</si>
  <si>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</si>
  <si>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</si>
  <si>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</si>
  <si>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</si>
  <si>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</si>
  <si>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</si>
  <si>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</si>
  <si>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</si>
  <si>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</si>
  <si>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</si>
  <si>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</si>
  <si>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</si>
  <si>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</si>
  <si>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</si>
  <si>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</si>
  <si>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</si>
  <si>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</si>
  <si>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</si>
  <si>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</si>
  <si>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</si>
  <si>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</si>
  <si>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</si>
  <si>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</si>
  <si>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</si>
  <si>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</si>
  <si>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</si>
  <si>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</si>
  <si>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</si>
  <si>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</si>
  <si>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</si>
  <si>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</si>
  <si>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</si>
  <si>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</si>
  <si>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</si>
  <si>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</si>
  <si>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</si>
  <si>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</si>
  <si>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</si>
  <si>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</si>
  <si>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</si>
  <si>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</si>
  <si>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</si>
  <si>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</si>
  <si>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</si>
  <si>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</si>
  <si>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</si>
  <si>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</si>
  <si>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</si>
  <si>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</si>
  <si>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</si>
  <si>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</si>
  <si>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</si>
  <si>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</si>
  <si>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</si>
  <si>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</si>
  <si>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</si>
  <si>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</si>
  <si>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</si>
  <si>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</si>
  <si>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</si>
  <si>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</si>
  <si>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</si>
  <si>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</si>
  <si>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</si>
  <si>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</si>
  <si>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</si>
  <si>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</si>
  <si>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</si>
  <si>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</si>
  <si>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</si>
  <si>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</si>
  <si>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</si>
  <si>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</si>
  <si>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</si>
  <si>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</si>
  <si>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</si>
  <si>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</si>
  <si>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</si>
  <si>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</si>
  <si>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</si>
  <si>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</si>
  <si>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</si>
  <si>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</si>
  <si>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</si>
  <si>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</si>
  <si>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</si>
  <si>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</si>
  <si>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</si>
  <si>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</si>
  <si>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</si>
  <si>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</si>
  <si>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</si>
  <si>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</si>
  <si>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</si>
  <si>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</si>
  <si>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</si>
  <si>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</si>
  <si>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</si>
  <si>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</si>
  <si>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</si>
  <si>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</si>
  <si>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</si>
  <si>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</si>
  <si>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</si>
  <si>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</si>
  <si>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</si>
  <si>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</si>
  <si>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</si>
  <si>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</si>
  <si>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</si>
  <si>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</si>
  <si>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</si>
  <si>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</si>
  <si>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</si>
  <si>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</si>
  <si>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</si>
  <si>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</si>
  <si>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</si>
  <si>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</si>
  <si>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</si>
  <si>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</si>
  <si>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</si>
  <si>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</si>
  <si>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</si>
  <si>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</si>
  <si>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</si>
  <si>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</si>
  <si>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</si>
  <si>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</si>
  <si>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</si>
  <si>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</si>
  <si>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</si>
  <si>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</si>
  <si>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</si>
  <si>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</si>
  <si>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</si>
  <si>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</si>
  <si>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</si>
  <si>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</si>
  <si>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</si>
  <si>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</si>
  <si>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</si>
  <si>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</si>
  <si>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</si>
  <si>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</si>
  <si>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</si>
  <si>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</si>
  <si>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</si>
  <si>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</si>
  <si>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</si>
  <si>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</si>
  <si>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</si>
  <si>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</si>
  <si>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</si>
  <si>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</si>
  <si>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</si>
  <si>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</si>
  <si>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</si>
  <si>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</si>
  <si>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</si>
  <si>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</si>
  <si>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</si>
  <si>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</si>
  <si>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</si>
  <si>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</si>
  <si>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</si>
  <si>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</si>
  <si>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</si>
  <si>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</si>
  <si>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</si>
  <si>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</si>
  <si>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</si>
  <si>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</si>
  <si>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</si>
  <si>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</si>
  <si>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</si>
  <si>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</si>
  <si>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</si>
  <si>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</si>
  <si>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</si>
  <si>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</si>
  <si>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</si>
  <si>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</si>
  <si>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</si>
  <si>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</si>
  <si>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</si>
  <si>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</si>
  <si>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</si>
  <si>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</si>
  <si>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</si>
  <si>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</si>
  <si>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</si>
  <si>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</si>
  <si>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</si>
  <si>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</si>
  <si>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</si>
  <si>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</si>
  <si>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</si>
  <si>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</si>
  <si>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</si>
  <si>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</si>
  <si>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</si>
  <si>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</si>
  <si>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</si>
  <si>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</si>
  <si>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</si>
  <si>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</si>
  <si>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</si>
  <si>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</si>
  <si>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</si>
  <si>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</si>
  <si>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</si>
  <si>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</si>
  <si>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</si>
  <si>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</si>
  <si>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</si>
  <si>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</si>
  <si>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</si>
  <si>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</si>
  <si>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</si>
  <si>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</si>
  <si>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</si>
  <si>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</si>
  <si>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</si>
  <si>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</si>
  <si>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</si>
  <si>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</si>
  <si>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</si>
  <si>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</si>
  <si>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</si>
  <si>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</si>
  <si>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</si>
  <si>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</si>
  <si>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</si>
  <si>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</si>
  <si>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</si>
  <si>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</si>
  <si>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</si>
  <si>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</si>
  <si>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</si>
  <si>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</si>
  <si>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</si>
  <si>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</si>
  <si>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</si>
  <si>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</si>
  <si>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</si>
  <si>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</si>
  <si>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</si>
  <si>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</si>
  <si>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</si>
  <si>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</si>
  <si>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</si>
  <si>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</si>
  <si>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</si>
  <si>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</si>
  <si>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</si>
  <si>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</si>
  <si>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</si>
  <si>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</si>
  <si>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</si>
  <si>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</si>
  <si>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</si>
  <si>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</si>
  <si>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</si>
  <si>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</si>
  <si>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</si>
  <si>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</si>
  <si>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</si>
  <si>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</si>
  <si>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</si>
  <si>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</si>
  <si>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</si>
  <si>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</si>
  <si>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</si>
  <si>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</si>
  <si>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</si>
  <si>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</si>
  <si>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</si>
  <si>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</si>
  <si>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</si>
  <si>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</si>
  <si>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</si>
  <si>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</si>
  <si>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</si>
  <si>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</si>
  <si>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</si>
  <si>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</si>
  <si>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</si>
  <si>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</si>
  <si>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</si>
  <si>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</si>
  <si>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</si>
  <si>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</si>
  <si>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</si>
  <si>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</si>
  <si>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</si>
  <si>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</si>
  <si>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</si>
  <si>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</si>
  <si>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</si>
  <si>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</si>
  <si>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</si>
  <si>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</si>
  <si>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</si>
  <si>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</si>
  <si>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</si>
  <si>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</si>
  <si>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</si>
  <si>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</si>
  <si>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</si>
  <si>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</si>
  <si>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</si>
  <si>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</si>
  <si>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</si>
  <si>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</si>
  <si>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</si>
  <si>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</si>
  <si>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</si>
  <si>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</si>
  <si>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</si>
  <si>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</si>
  <si>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</si>
  <si>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</si>
  <si>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</si>
  <si>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</si>
  <si>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</si>
  <si>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</si>
  <si>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</si>
  <si>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</si>
  <si>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</si>
  <si>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</si>
  <si>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</si>
  <si>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</si>
  <si>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</si>
  <si>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</si>
  <si>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</si>
  <si>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</si>
  <si>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</si>
  <si>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</si>
  <si>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</si>
  <si>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</si>
  <si>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</si>
  <si>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</si>
  <si>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</si>
  <si>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</si>
  <si>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</si>
  <si>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</si>
  <si>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</si>
  <si>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</si>
  <si>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</si>
  <si>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</si>
  <si>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</si>
  <si>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</si>
  <si>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</si>
  <si>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</si>
  <si>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</si>
  <si>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</si>
  <si>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</si>
  <si>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</si>
  <si>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</si>
  <si>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</si>
  <si>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</si>
  <si>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</si>
  <si>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</si>
  <si>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</si>
  <si>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</si>
  <si>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</si>
  <si>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</si>
  <si>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</si>
  <si>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</si>
  <si>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</si>
  <si>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</si>
  <si>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</si>
  <si>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</si>
  <si>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</si>
  <si>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</si>
  <si>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</si>
  <si>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</si>
  <si>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</si>
  <si>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</si>
  <si>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</si>
  <si>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</si>
  <si>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</si>
  <si>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</si>
  <si>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</si>
  <si>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</si>
  <si>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</si>
  <si>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</si>
  <si>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</si>
  <si>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</si>
  <si>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</si>
  <si>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</si>
  <si>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</si>
  <si>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</si>
  <si>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</si>
  <si>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</si>
  <si>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</si>
  <si>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</si>
  <si>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</si>
  <si>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</si>
  <si>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</si>
  <si>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</si>
  <si>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</si>
  <si>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</si>
  <si>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</si>
  <si>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</si>
  <si>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</si>
  <si>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</si>
  <si>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</si>
  <si>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</si>
  <si>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</si>
  <si>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</si>
  <si>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</si>
  <si>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</si>
  <si>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</si>
  <si>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</si>
  <si>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</si>
  <si>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</si>
  <si>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</si>
  <si>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</si>
  <si>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</si>
  <si>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</si>
  <si>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</si>
  <si>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</si>
  <si>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</si>
  <si>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</si>
  <si>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</si>
  <si>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</si>
  <si>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</si>
  <si>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</si>
  <si>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</si>
  <si>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</si>
  <si>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</si>
  <si>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</si>
  <si>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</si>
  <si>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</si>
  <si>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</si>
  <si>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</si>
  <si>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</si>
  <si>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</si>
  <si>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</si>
  <si>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</si>
  <si>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</si>
  <si>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</si>
  <si>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</si>
  <si>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</si>
  <si>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</si>
  <si>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</si>
  <si>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</si>
  <si>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</si>
  <si>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</si>
  <si>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</si>
  <si>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</si>
  <si>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</si>
  <si>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</si>
  <si>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</si>
  <si>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</si>
  <si>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</si>
  <si>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</si>
  <si>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</si>
  <si>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</si>
  <si>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</si>
  <si>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</si>
  <si>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</si>
  <si>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</si>
  <si>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</si>
  <si>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</si>
  <si>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</si>
  <si>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</si>
  <si>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</si>
  <si>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</si>
  <si>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</si>
  <si>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</si>
  <si>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</si>
  <si>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</si>
  <si>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</si>
  <si>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</si>
  <si>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</si>
  <si>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</si>
  <si>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</si>
  <si>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</si>
  <si>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</si>
  <si>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</si>
  <si>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</si>
  <si>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</si>
  <si>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</si>
  <si>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</si>
  <si>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</si>
  <si>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</si>
  <si>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</si>
  <si>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</si>
  <si>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</si>
  <si>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</si>
  <si>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</si>
  <si>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</si>
  <si>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</si>
  <si>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</si>
  <si>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</si>
  <si>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</si>
  <si>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</si>
  <si>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</si>
  <si>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</si>
  <si>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</si>
  <si>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</si>
  <si>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</si>
  <si>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</si>
  <si>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</si>
  <si>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</si>
  <si>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</si>
  <si>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</si>
  <si>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</si>
  <si>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</si>
  <si>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</si>
  <si>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</si>
  <si>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</si>
  <si>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</si>
  <si>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</si>
  <si>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</si>
  <si>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</si>
  <si>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</si>
  <si>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</si>
  <si>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</si>
  <si>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</si>
  <si>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</si>
  <si>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</si>
  <si>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</si>
  <si>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</si>
  <si>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</si>
  <si>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</si>
  <si>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</si>
  <si>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</si>
  <si>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</si>
  <si>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</si>
  <si>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</si>
  <si>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</si>
  <si>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</si>
  <si>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</si>
  <si>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</si>
  <si>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</si>
  <si>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</si>
  <si>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</si>
  <si>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</si>
  <si>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</si>
  <si>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</si>
  <si>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</si>
  <si>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</si>
  <si>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</si>
  <si>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</si>
  <si>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</si>
  <si>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</si>
  <si>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</si>
  <si>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</si>
  <si>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</si>
  <si>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</si>
  <si>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</si>
  <si>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</si>
  <si>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</si>
  <si>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</si>
  <si>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</si>
  <si>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</si>
  <si>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</si>
  <si>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</si>
  <si>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</si>
  <si>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</si>
  <si>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</si>
  <si>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</si>
  <si>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</si>
  <si>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</si>
  <si>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</si>
  <si>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</si>
  <si>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</si>
  <si>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</si>
  <si>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</si>
  <si>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</si>
  <si>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</si>
  <si>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</si>
  <si>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</si>
  <si>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</si>
  <si>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</si>
  <si>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</si>
  <si>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</si>
  <si>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</si>
  <si>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</si>
  <si>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</si>
  <si>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</si>
  <si>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</si>
  <si>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</si>
  <si>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</si>
  <si>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</si>
  <si>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</si>
  <si>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</si>
  <si>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</si>
  <si>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</si>
  <si>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</si>
  <si>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</si>
  <si>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</si>
  <si>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</si>
  <si>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</si>
  <si>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</si>
  <si>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</si>
  <si>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</si>
  <si>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</si>
  <si>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</si>
  <si>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</si>
  <si>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</si>
  <si>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</si>
  <si>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</si>
  <si>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</si>
  <si>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</si>
  <si>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</si>
  <si>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</si>
  <si>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</si>
  <si>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</si>
  <si>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</si>
  <si>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</si>
  <si>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</si>
  <si>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</si>
  <si>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</si>
  <si>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</si>
  <si>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</si>
  <si>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</si>
  <si>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</si>
  <si>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</si>
  <si>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</si>
  <si>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</si>
  <si>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</si>
  <si>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</si>
  <si>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</si>
  <si>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</si>
  <si>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</si>
  <si>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</si>
  <si>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</si>
  <si>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</si>
  <si>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</si>
  <si>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</si>
  <si>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</si>
  <si>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</si>
  <si>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</si>
  <si>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</si>
  <si>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</si>
  <si>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</si>
  <si>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</si>
  <si>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</si>
  <si>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</si>
  <si>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</si>
  <si>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</si>
  <si>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</si>
  <si>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</si>
  <si>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</si>
  <si>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</si>
  <si>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</si>
  <si>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</si>
  <si>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</si>
  <si>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</si>
  <si>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</si>
  <si>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</si>
  <si>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</si>
  <si>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</si>
  <si>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</si>
  <si>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</si>
  <si>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</si>
  <si>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</si>
  <si>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</si>
  <si>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</si>
  <si>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</si>
  <si>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</si>
  <si>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</si>
  <si>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</si>
  <si>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</si>
  <si>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</si>
  <si>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</si>
  <si>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</si>
  <si>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</si>
  <si>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</si>
  <si>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</si>
  <si>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</si>
  <si>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</si>
  <si>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</si>
  <si>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</si>
  <si>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</si>
  <si>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</si>
  <si>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</si>
  <si>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</si>
  <si>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</si>
  <si>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</si>
  <si>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</si>
  <si>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</si>
  <si>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</si>
  <si>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</si>
  <si>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</si>
  <si>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</si>
  <si>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</si>
  <si>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</si>
  <si>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</si>
  <si>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</si>
  <si>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</si>
  <si>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</si>
  <si>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</si>
  <si>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</si>
  <si>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</si>
  <si>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</si>
  <si>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</si>
  <si>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</si>
  <si>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</si>
  <si>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</si>
  <si>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</si>
  <si>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</si>
  <si>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</si>
  <si>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</si>
  <si>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</si>
  <si>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</si>
  <si>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</si>
  <si>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</si>
  <si>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</si>
  <si>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</si>
  <si>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</si>
  <si>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</si>
  <si>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</si>
  <si>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</si>
  <si>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</si>
  <si>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</si>
  <si>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</si>
  <si>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</si>
  <si>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</si>
  <si>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</si>
  <si>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</si>
  <si>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</si>
  <si>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</si>
  <si>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</si>
  <si>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</si>
  <si>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</si>
  <si>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</si>
  <si>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</si>
  <si>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</si>
  <si>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</si>
  <si>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</si>
  <si>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</si>
  <si>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</si>
  <si>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</si>
  <si>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</si>
  <si>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</si>
  <si>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</si>
  <si>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</si>
  <si>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</si>
  <si>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</si>
  <si>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</si>
  <si>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</si>
  <si>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</si>
  <si>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</si>
  <si>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</si>
  <si>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</si>
  <si>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</si>
  <si>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</si>
  <si>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</si>
  <si>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</si>
  <si>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</si>
  <si>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</si>
  <si>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</si>
  <si>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</si>
  <si>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</si>
  <si>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</si>
  <si>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</si>
  <si>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</si>
  <si>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</si>
  <si>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</si>
  <si>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</si>
  <si>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</si>
  <si>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</si>
  <si>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</si>
  <si>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</si>
  <si>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</si>
  <si>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</si>
  <si>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</si>
  <si>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</si>
  <si>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</si>
  <si>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</si>
  <si>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</si>
  <si>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</si>
  <si>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</si>
  <si>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</si>
  <si>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</si>
  <si>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</si>
  <si>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</si>
  <si>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</si>
  <si>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</si>
  <si>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</si>
  <si>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</si>
  <si>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</si>
  <si>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</si>
  <si>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</si>
  <si>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</si>
  <si>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</si>
  <si>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</si>
  <si>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</si>
  <si>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</si>
  <si>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</si>
  <si>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</si>
  <si>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</si>
  <si>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</si>
  <si>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</si>
  <si>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</si>
  <si>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</si>
  <si>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</si>
  <si>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</si>
  <si>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</si>
  <si>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</si>
  <si>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</si>
  <si>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</si>
  <si>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</si>
  <si>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</si>
  <si>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</si>
  <si>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</si>
  <si>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</si>
  <si>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</si>
  <si>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</si>
  <si>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</si>
  <si>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</si>
  <si>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</si>
  <si>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</si>
  <si>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</si>
  <si>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</si>
  <si>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</si>
  <si>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</si>
  <si>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</si>
  <si>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</si>
  <si>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</si>
  <si>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</si>
  <si>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</si>
  <si>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</si>
  <si>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</si>
  <si>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</si>
  <si>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</si>
  <si>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</si>
  <si>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</si>
  <si>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</si>
  <si>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</si>
  <si>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</si>
  <si>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</si>
  <si>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</si>
  <si>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</si>
  <si>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</si>
  <si>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</si>
  <si>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</si>
  <si>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</si>
  <si>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</si>
  <si>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</si>
  <si>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</si>
  <si>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</si>
  <si>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</si>
  <si>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</si>
  <si>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</si>
  <si>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</si>
  <si>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</si>
  <si>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</si>
  <si>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</si>
  <si>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</si>
  <si>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</si>
  <si>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</si>
  <si>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</si>
  <si>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</si>
  <si>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</si>
  <si>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</si>
  <si>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</si>
  <si>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</si>
  <si>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</si>
  <si>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</si>
  <si>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</si>
  <si>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</si>
  <si>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</si>
  <si>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</si>
  <si>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</si>
  <si>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</si>
  <si>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</si>
  <si>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</si>
  <si>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</si>
  <si>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</si>
  <si>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</si>
  <si>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</si>
  <si>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</si>
  <si>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</si>
  <si>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</si>
  <si>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</si>
  <si>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</si>
  <si>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</si>
  <si>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</si>
  <si>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</si>
  <si>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</si>
  <si>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</si>
  <si>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</si>
  <si>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</si>
  <si>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</si>
  <si>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</si>
  <si>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</si>
  <si>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</si>
  <si>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</si>
  <si>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</si>
  <si>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</si>
  <si>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</si>
  <si>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</si>
  <si>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</si>
  <si>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</si>
  <si>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</si>
  <si>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</si>
  <si>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</si>
  <si>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</si>
  <si>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</si>
  <si>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</si>
  <si>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</si>
  <si>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</si>
  <si>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</si>
  <si>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</si>
  <si>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</si>
  <si>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</si>
  <si>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</si>
  <si>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</si>
  <si>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</si>
  <si>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</si>
  <si>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</si>
  <si>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</si>
  <si>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</si>
  <si>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</si>
  <si>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</si>
  <si>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</si>
  <si>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</si>
  <si>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</si>
  <si>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</si>
  <si>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</si>
  <si>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</si>
  <si>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</si>
  <si>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</si>
  <si>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</si>
  <si>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</si>
  <si>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</si>
  <si>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</si>
  <si>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</si>
  <si>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</si>
  <si>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</si>
  <si>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</si>
  <si>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</si>
  <si>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</si>
  <si>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</si>
  <si>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</si>
  <si>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</si>
  <si>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</si>
  <si>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</si>
  <si>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</si>
  <si>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</si>
  <si>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</si>
  <si>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</si>
  <si>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</si>
  <si>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</si>
  <si>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</si>
  <si>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</si>
  <si>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</si>
  <si>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</si>
  <si>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</si>
  <si>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</si>
  <si>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</si>
  <si>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</si>
  <si>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</si>
  <si>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</si>
  <si>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</si>
  <si>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</si>
  <si>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</si>
  <si>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</si>
  <si>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</si>
  <si>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</si>
  <si>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</si>
  <si>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</si>
  <si>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</si>
  <si>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</si>
  <si>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</si>
  <si>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</si>
  <si>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</si>
  <si>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</si>
  <si>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</si>
  <si>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</si>
  <si>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</si>
  <si>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</si>
  <si>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</si>
  <si>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</si>
  <si>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</si>
  <si>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</si>
  <si>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</si>
  <si>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</si>
  <si>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</si>
  <si>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</si>
  <si>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</si>
  <si>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</si>
  <si>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</si>
  <si>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</si>
  <si>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</si>
  <si>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</si>
  <si>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</si>
  <si>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</si>
  <si>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</si>
  <si>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</si>
  <si>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</si>
  <si>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</si>
  <si>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</si>
  <si>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</si>
  <si>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</si>
  <si>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</si>
  <si>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</si>
  <si>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</si>
  <si>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</si>
  <si>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</si>
  <si>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</si>
  <si>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</si>
  <si>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</si>
  <si>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</si>
  <si>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</si>
  <si>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</si>
  <si>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</si>
  <si>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</si>
  <si>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</si>
  <si>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</si>
  <si>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</si>
  <si>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</si>
  <si>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</si>
  <si>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</si>
  <si>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</si>
  <si>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</si>
  <si>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</si>
  <si>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</si>
  <si>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</si>
  <si>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</si>
  <si>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</si>
  <si>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</si>
  <si>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</si>
  <si>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</si>
  <si>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</si>
  <si>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</si>
  <si>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</si>
  <si>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</si>
  <si>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</si>
  <si>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</si>
  <si>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</si>
  <si>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</si>
  <si>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</si>
  <si>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</si>
  <si>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</si>
  <si>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</si>
  <si>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</si>
  <si>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</si>
  <si>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</si>
  <si>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</si>
  <si>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</si>
  <si>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</si>
  <si>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</si>
  <si>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</si>
  <si>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</si>
  <si>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</si>
  <si>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</si>
  <si>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</si>
  <si>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</si>
  <si>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</si>
  <si>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</si>
  <si>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</si>
  <si>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</si>
  <si>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</si>
  <si>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</si>
  <si>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</si>
  <si>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</si>
  <si>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</si>
  <si>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</si>
  <si>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</si>
  <si>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</si>
  <si>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</si>
  <si>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</si>
  <si>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</si>
  <si>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</si>
  <si>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</si>
  <si>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</si>
  <si>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</si>
  <si>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</si>
  <si>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</si>
  <si>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</si>
  <si>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</si>
  <si>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</si>
  <si>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</si>
  <si>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</si>
  <si>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</si>
  <si>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</si>
  <si>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</si>
  <si>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</si>
  <si>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</si>
  <si>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</si>
  <si>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</si>
  <si>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</si>
  <si>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</si>
  <si>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</si>
  <si>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</si>
  <si>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</si>
  <si>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</si>
  <si>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</si>
  <si>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</si>
  <si>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</si>
  <si>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</si>
  <si>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</si>
  <si>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</si>
  <si>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</si>
  <si>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</si>
  <si>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</si>
  <si>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</si>
  <si>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</si>
  <si>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</si>
  <si>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</si>
  <si>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</si>
  <si>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</si>
  <si>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</si>
  <si>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</si>
  <si>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</si>
  <si>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</si>
  <si>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</si>
  <si>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</si>
  <si>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</si>
  <si>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</si>
  <si>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</si>
  <si>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</si>
  <si>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</si>
  <si>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</si>
  <si>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</si>
  <si>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</si>
  <si>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</si>
  <si>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</si>
  <si>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</si>
  <si>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</si>
  <si>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</si>
  <si>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</si>
  <si>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</si>
  <si>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</si>
  <si>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</si>
  <si>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</si>
  <si>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</si>
  <si>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</si>
  <si>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</si>
  <si>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</si>
  <si>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</si>
  <si>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</si>
  <si>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</si>
  <si>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</si>
  <si>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</si>
  <si>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</si>
  <si>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</si>
  <si>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</si>
  <si>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</si>
  <si>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</si>
  <si>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</si>
  <si>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</si>
  <si>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</si>
  <si>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</si>
  <si>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</si>
  <si>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</si>
  <si>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</si>
  <si>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</si>
  <si>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</si>
  <si>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</si>
  <si>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</si>
  <si>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</si>
  <si>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</si>
  <si>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</si>
  <si>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</si>
  <si>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</si>
  <si>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</si>
  <si>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</si>
  <si>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</si>
  <si>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</si>
  <si>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</si>
  <si>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</si>
  <si>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</si>
  <si>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</si>
  <si>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</si>
  <si>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</si>
  <si>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</si>
  <si>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</si>
  <si>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</si>
  <si>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</si>
  <si>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</si>
  <si>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</si>
  <si>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</si>
  <si>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</si>
  <si>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</si>
  <si>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</si>
  <si>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</si>
  <si>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</si>
  <si>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</si>
  <si>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</si>
  <si>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</si>
  <si>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</si>
  <si>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</si>
  <si>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</si>
  <si>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</si>
  <si>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</si>
  <si>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</si>
  <si>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</si>
  <si>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</si>
  <si>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</si>
  <si>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</si>
  <si>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</si>
  <si>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</si>
  <si>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</si>
  <si>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</si>
  <si>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</si>
  <si>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</si>
  <si>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</si>
  <si>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</si>
  <si>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</si>
  <si>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</si>
  <si>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</si>
  <si>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</si>
  <si>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</si>
  <si>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</si>
  <si>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</si>
  <si>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</si>
  <si>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</si>
  <si>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</si>
  <si>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</si>
  <si>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</si>
  <si>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</si>
  <si>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</si>
  <si>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</si>
  <si>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</si>
  <si>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</si>
  <si>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</si>
  <si>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</si>
  <si>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</si>
  <si>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</si>
  <si>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</si>
  <si>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</si>
  <si>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</si>
  <si>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</si>
  <si>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</si>
  <si>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</si>
  <si>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</si>
  <si>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</si>
  <si>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</si>
  <si>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</si>
  <si>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</si>
  <si>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</si>
  <si>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</si>
  <si>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</si>
  <si>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</si>
  <si>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</si>
  <si>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</si>
  <si>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</si>
  <si>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</si>
  <si>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</si>
  <si>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</si>
  <si>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</si>
  <si>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</si>
  <si>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</si>
  <si>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</si>
  <si>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</si>
  <si>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</si>
  <si>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</si>
  <si>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</si>
  <si>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</si>
  <si>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</si>
  <si>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</si>
  <si>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</si>
  <si>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</si>
  <si>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</si>
  <si>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</si>
  <si>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</si>
  <si>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</si>
  <si>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</si>
  <si>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</si>
  <si>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</si>
  <si>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</si>
  <si>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</si>
  <si>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</si>
  <si>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</si>
  <si>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</si>
  <si>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</si>
  <si>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</si>
  <si>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</si>
  <si>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</si>
  <si>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</si>
  <si>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</si>
  <si>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</si>
  <si>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</si>
  <si>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</si>
  <si>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</si>
  <si>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</si>
  <si>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</si>
  <si>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</si>
  <si>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</si>
  <si>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</si>
  <si>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</si>
  <si>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</si>
  <si>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</si>
  <si>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</si>
  <si>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</si>
  <si>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</si>
  <si>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</si>
  <si>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</si>
  <si>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</si>
  <si>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</si>
  <si>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</si>
  <si>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</si>
  <si>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</si>
  <si>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</si>
  <si>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</si>
  <si>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</si>
  <si>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</si>
  <si>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</si>
  <si>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</si>
  <si>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</si>
  <si>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</si>
  <si>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</si>
  <si>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</si>
  <si>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</si>
  <si>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</si>
  <si>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</si>
  <si>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</si>
  <si>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</si>
  <si>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</si>
  <si>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</si>
  <si>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</si>
  <si>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</si>
  <si>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</si>
  <si>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</si>
  <si>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</si>
  <si>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</si>
  <si>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</si>
  <si>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</si>
  <si>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</si>
  <si>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</si>
  <si>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</si>
  <si>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</si>
  <si>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</si>
  <si>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</si>
  <si>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</si>
  <si>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</si>
  <si>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</si>
  <si>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</si>
  <si>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</si>
  <si>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</si>
  <si>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</si>
  <si>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</si>
  <si>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</si>
  <si>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</si>
  <si>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</si>
  <si>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</si>
  <si>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</si>
  <si>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</si>
  <si>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</si>
  <si>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</si>
  <si>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</si>
  <si>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</si>
  <si>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</si>
  <si>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</si>
  <si>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</si>
  <si>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</si>
  <si>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</si>
  <si>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</si>
  <si>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</si>
  <si>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</si>
  <si>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</si>
  <si>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</si>
  <si>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</si>
  <si>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</si>
  <si>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</si>
  <si>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</si>
  <si>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</si>
  <si>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</si>
  <si>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</si>
  <si>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</si>
  <si>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</si>
  <si>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</si>
  <si>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</si>
  <si>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</si>
  <si>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</si>
  <si>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</si>
  <si>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</si>
  <si>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</si>
  <si>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</si>
  <si>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</si>
  <si>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</si>
  <si>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</si>
  <si>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</si>
  <si>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</si>
  <si>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</si>
  <si>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</si>
  <si>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</si>
  <si>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</si>
  <si>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</si>
  <si>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</si>
  <si>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</si>
  <si>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</si>
  <si>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</si>
  <si>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</si>
  <si>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</si>
  <si>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</si>
  <si>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</si>
  <si>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</si>
  <si>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</si>
  <si>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</si>
  <si>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</si>
  <si>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</si>
  <si>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</si>
  <si>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</si>
  <si>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</si>
  <si>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</si>
  <si>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</si>
  <si>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</si>
  <si>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</si>
  <si>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</si>
  <si>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</si>
  <si>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</si>
  <si>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</si>
  <si>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</si>
  <si>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</si>
  <si>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</si>
  <si>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</si>
  <si>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</si>
  <si>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</si>
  <si>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</si>
  <si>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</si>
  <si>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</si>
  <si>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</si>
  <si>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</si>
  <si>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</si>
  <si>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</si>
  <si>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</si>
  <si>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</si>
  <si>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</si>
  <si>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</si>
  <si>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</si>
  <si>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</si>
  <si>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</si>
  <si>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</si>
  <si>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</si>
  <si>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</si>
  <si>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</si>
  <si>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</si>
  <si>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</si>
  <si>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</si>
  <si>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</si>
  <si>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</si>
  <si>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</si>
  <si>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</si>
  <si>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</si>
  <si>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</si>
  <si>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</si>
  <si>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</si>
  <si>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</si>
  <si>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</si>
  <si>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</si>
  <si>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</si>
  <si>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</si>
  <si>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</si>
  <si>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</si>
  <si>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</si>
  <si>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</si>
  <si>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</si>
  <si>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</si>
  <si>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</si>
  <si>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</si>
  <si>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</si>
  <si>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</si>
  <si>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</si>
  <si>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</si>
  <si>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</si>
  <si>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</si>
  <si>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</si>
  <si>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</si>
  <si>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</si>
  <si>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</si>
  <si>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</si>
  <si>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</si>
  <si>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</si>
  <si>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</si>
  <si>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</si>
  <si>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</si>
  <si>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</si>
  <si>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</si>
  <si>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</si>
  <si>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</si>
  <si>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</si>
  <si>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</si>
  <si>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</si>
  <si>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</si>
  <si>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</si>
  <si>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</si>
  <si>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</si>
  <si>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</si>
  <si>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</si>
  <si>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</si>
  <si>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</si>
  <si>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</si>
  <si>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</si>
  <si>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</si>
  <si>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</si>
  <si>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</si>
  <si>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</si>
  <si>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</si>
  <si>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</si>
  <si>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</si>
  <si>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</si>
  <si>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</si>
  <si>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</si>
  <si>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</si>
  <si>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</si>
  <si>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</si>
  <si>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</si>
  <si>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</si>
  <si>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</si>
  <si>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</si>
  <si>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</si>
  <si>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</si>
  <si>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</si>
  <si>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</si>
  <si>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</si>
  <si>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</si>
  <si>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</si>
  <si>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</si>
  <si>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</si>
  <si>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</si>
  <si>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</si>
  <si>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</si>
  <si>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</si>
  <si>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</si>
  <si>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</si>
  <si>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</si>
  <si>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</si>
  <si>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</si>
  <si>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</si>
  <si>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</si>
  <si>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</si>
  <si>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</si>
  <si>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</si>
  <si>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</si>
  <si>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</si>
  <si>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</si>
  <si>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</si>
  <si>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</si>
  <si>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</si>
  <si>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</si>
  <si>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</si>
  <si>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</si>
  <si>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</si>
  <si>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</si>
  <si>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</si>
  <si>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</si>
  <si>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</si>
  <si>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</si>
  <si>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</si>
  <si>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</si>
  <si>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</si>
  <si>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</si>
  <si>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</si>
  <si>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</si>
  <si>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</si>
  <si>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</si>
  <si>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</si>
  <si>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</si>
  <si>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</si>
  <si>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</si>
  <si>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</si>
  <si>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</si>
  <si>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</si>
  <si>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</si>
  <si>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</si>
  <si>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</si>
  <si>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</si>
  <si>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</si>
  <si>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</si>
  <si>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</si>
  <si>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</si>
  <si>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</si>
  <si>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</si>
  <si>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</si>
  <si>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</si>
  <si>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</si>
  <si>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</si>
  <si>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</si>
  <si>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</si>
  <si>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</si>
  <si>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</si>
  <si>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</si>
  <si>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</si>
  <si>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</si>
  <si>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</si>
  <si>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</si>
  <si>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</si>
  <si>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</si>
  <si>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</si>
  <si>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</si>
  <si>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</si>
  <si>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</si>
  <si>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</si>
  <si>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</si>
  <si>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</si>
  <si>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</si>
  <si>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</si>
  <si>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</si>
  <si>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</si>
  <si>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</si>
  <si>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</si>
  <si>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</si>
  <si>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</si>
  <si>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</si>
  <si>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</si>
  <si>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</si>
  <si>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</si>
  <si>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</si>
  <si>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</si>
  <si>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</si>
  <si>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</si>
  <si>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</si>
  <si>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</si>
  <si>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</si>
  <si>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</si>
  <si>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</si>
  <si>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</si>
  <si>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</si>
  <si>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</si>
  <si>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</si>
  <si>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</si>
  <si>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</si>
  <si>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</si>
  <si>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</si>
  <si>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</si>
  <si>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</si>
  <si>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</si>
  <si>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</si>
  <si>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</si>
  <si>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</si>
  <si>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</si>
  <si>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</si>
  <si>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</si>
  <si>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</si>
  <si>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</si>
  <si>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</si>
  <si>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</si>
  <si>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</si>
  <si>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</si>
  <si>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</si>
  <si>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</si>
  <si>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</si>
  <si>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</si>
  <si>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</si>
  <si>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</si>
  <si>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</si>
  <si>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</si>
  <si>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</si>
  <si>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</si>
  <si>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</si>
  <si>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</si>
  <si>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</si>
  <si>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</si>
  <si>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</si>
  <si>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</si>
  <si>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</si>
  <si>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</si>
  <si>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</si>
  <si>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</si>
  <si>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</si>
  <si>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</si>
  <si>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</si>
  <si>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</si>
  <si>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</si>
  <si>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</si>
  <si>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</si>
  <si>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</si>
  <si>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</si>
  <si>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</si>
  <si>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</si>
  <si>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</si>
  <si>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</si>
  <si>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</si>
  <si>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</si>
  <si>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</si>
  <si>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</si>
  <si>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</si>
  <si>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</si>
  <si>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</si>
  <si>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</si>
  <si>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</si>
  <si>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</si>
  <si>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</si>
  <si>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</si>
  <si>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</si>
  <si>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</si>
  <si>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</si>
  <si>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</si>
  <si>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</si>
  <si>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</si>
  <si>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</si>
  <si>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</si>
  <si>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</si>
  <si>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</si>
  <si>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</si>
  <si>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</si>
  <si>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</si>
  <si>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</si>
  <si>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</si>
  <si>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</si>
  <si>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</si>
  <si>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</si>
  <si>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</si>
  <si>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</si>
  <si>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</si>
  <si>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</si>
  <si>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</si>
  <si>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</si>
  <si>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</si>
  <si>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</si>
  <si>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</si>
  <si>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</si>
  <si>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</si>
  <si>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</si>
  <si>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</si>
  <si>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</si>
  <si>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</si>
  <si>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</si>
  <si>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</si>
  <si>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</si>
  <si>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</si>
  <si>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</si>
  <si>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</si>
  <si>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</si>
  <si>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</si>
  <si>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</si>
  <si>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</si>
  <si>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</si>
  <si>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</si>
  <si>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</si>
  <si>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</si>
  <si>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</si>
  <si>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</si>
  <si>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</si>
  <si>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</si>
  <si>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</si>
  <si>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</si>
  <si>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</si>
  <si>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</si>
  <si>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</si>
  <si>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</si>
  <si>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</si>
  <si>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</si>
  <si>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</si>
  <si>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</si>
  <si>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</si>
  <si>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</si>
  <si>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</si>
  <si>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</si>
  <si>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</si>
  <si>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</si>
  <si>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</si>
  <si>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</si>
  <si>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</si>
  <si>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</si>
  <si>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</si>
  <si>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</si>
  <si>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</si>
  <si>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</si>
  <si>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</si>
  <si>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</si>
  <si>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</si>
  <si>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</si>
  <si>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</si>
  <si>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</si>
  <si>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</si>
  <si>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</si>
  <si>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</si>
  <si>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</si>
  <si>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</si>
  <si>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</si>
  <si>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</si>
  <si>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</si>
  <si>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</si>
  <si>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</si>
  <si>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</si>
  <si>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</si>
  <si>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</si>
  <si>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</si>
  <si>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</si>
  <si>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</si>
  <si>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</si>
  <si>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</si>
  <si>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</si>
  <si>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</si>
  <si>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</si>
  <si>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</si>
  <si>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</si>
  <si>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</si>
  <si>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</si>
  <si>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</si>
  <si>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</si>
  <si>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</si>
  <si>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</si>
  <si>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</si>
  <si>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</si>
  <si>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</si>
  <si>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</si>
  <si>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</si>
  <si>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</si>
  <si>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</si>
  <si>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</si>
  <si>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</si>
  <si>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</si>
  <si>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</si>
  <si>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</si>
  <si>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</si>
  <si>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</si>
  <si>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</si>
  <si>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</si>
  <si>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</si>
  <si>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</si>
  <si>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</si>
  <si>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</si>
  <si>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</si>
  <si>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</si>
  <si>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</si>
  <si>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</si>
  <si>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</si>
  <si>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</si>
  <si>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</si>
  <si>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</si>
  <si>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</si>
  <si>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</si>
  <si>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</si>
  <si>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</si>
  <si>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</si>
  <si>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</si>
  <si>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</si>
  <si>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</si>
  <si>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</si>
  <si>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</si>
  <si>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</si>
  <si>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</si>
  <si>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</si>
  <si>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</si>
  <si>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</si>
  <si>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</si>
  <si>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</si>
  <si>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</si>
  <si>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</si>
  <si>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</si>
  <si>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</si>
  <si>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</si>
  <si>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</si>
  <si>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</si>
  <si>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</si>
  <si>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</si>
  <si>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</si>
  <si>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</si>
  <si>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</si>
  <si>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</si>
  <si>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</si>
  <si>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</si>
  <si>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</si>
  <si>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</si>
  <si>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</si>
  <si>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</si>
  <si>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</si>
  <si>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</si>
  <si>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</si>
  <si>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</si>
  <si>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</si>
  <si>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</si>
  <si>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</si>
  <si>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</si>
  <si>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</si>
  <si>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</si>
  <si>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</si>
  <si>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</si>
  <si>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</si>
  <si>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</si>
  <si>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</si>
  <si>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</si>
  <si>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</si>
  <si>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</si>
  <si>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</si>
  <si>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</si>
  <si>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</si>
  <si>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</si>
  <si>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</si>
  <si>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</si>
  <si>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</si>
  <si>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</si>
  <si>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</si>
  <si>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</si>
  <si>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</si>
  <si>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</si>
  <si>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</si>
  <si>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</si>
  <si>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</si>
  <si>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</si>
  <si>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</si>
  <si>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</si>
  <si>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</si>
  <si>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</si>
  <si>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</si>
  <si>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</si>
  <si>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</si>
  <si>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</si>
  <si>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</si>
  <si>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</si>
  <si>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</si>
  <si>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</si>
  <si>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</si>
  <si>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</si>
  <si>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</si>
  <si>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</si>
  <si>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</si>
  <si>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</si>
  <si>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</si>
  <si>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</si>
  <si>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</si>
  <si>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</si>
  <si>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</si>
  <si>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</si>
  <si>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</si>
  <si>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</si>
  <si>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</si>
  <si>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</si>
  <si>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</si>
  <si>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</si>
  <si>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</si>
  <si>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</si>
  <si>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</si>
  <si>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</si>
  <si>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</si>
  <si>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</si>
  <si>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</si>
  <si>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</si>
  <si>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</si>
  <si>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</si>
  <si>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</si>
  <si>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</si>
  <si>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</si>
  <si>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</si>
  <si>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</si>
  <si>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</si>
  <si>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</si>
  <si>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</si>
  <si>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</si>
  <si>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</si>
  <si>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</si>
  <si>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</si>
  <si>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</si>
  <si>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</si>
  <si>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</si>
  <si>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</si>
  <si>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</si>
  <si>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</si>
  <si>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</si>
  <si>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</si>
  <si>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</si>
  <si>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</si>
  <si>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</si>
  <si>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</si>
  <si>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</si>
  <si>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</si>
  <si>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</si>
  <si>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</si>
  <si>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</si>
  <si>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</si>
  <si>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</si>
  <si>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</si>
  <si>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</si>
  <si>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</si>
  <si>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</si>
  <si>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</si>
  <si>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</si>
  <si>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</si>
  <si>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</si>
  <si>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</si>
  <si>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</si>
  <si>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</si>
  <si>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</si>
  <si>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</si>
  <si>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</si>
  <si>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</si>
  <si>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</si>
  <si>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</si>
  <si>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</si>
  <si>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</si>
  <si>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</si>
  <si>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</si>
  <si>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</si>
  <si>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</si>
  <si>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</si>
  <si>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</si>
  <si>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</si>
  <si>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</si>
  <si>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</si>
  <si>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</si>
  <si>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</si>
  <si>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</si>
  <si>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</si>
  <si>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</si>
  <si>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</si>
  <si>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</si>
  <si>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</si>
  <si>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</si>
  <si>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</si>
  <si>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</si>
  <si>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</si>
  <si>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</si>
  <si>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</si>
  <si>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</si>
  <si>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</si>
  <si>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</si>
  <si>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</si>
  <si>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</si>
  <si>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</si>
  <si>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</si>
  <si>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</si>
  <si>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</si>
  <si>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</si>
  <si>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</si>
  <si>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</si>
  <si>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</si>
  <si>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</si>
  <si>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</si>
  <si>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</si>
  <si>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</si>
  <si>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</si>
  <si>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</si>
  <si>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</si>
  <si>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</si>
  <si>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</si>
  <si>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</si>
  <si>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</si>
  <si>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</si>
  <si>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</si>
  <si>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</si>
  <si>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</si>
  <si>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</si>
  <si>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</si>
  <si>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</si>
  <si>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</si>
  <si>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</si>
  <si>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</si>
  <si>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</si>
  <si>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</si>
  <si>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</si>
  <si>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</si>
  <si>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</si>
  <si>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</si>
  <si>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</si>
  <si>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</si>
  <si>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</si>
  <si>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</si>
  <si>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</si>
  <si>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</si>
  <si>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</si>
  <si>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</si>
  <si>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</si>
  <si>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</si>
  <si>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</si>
  <si>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</si>
  <si>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</si>
  <si>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</si>
  <si>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</si>
  <si>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</si>
  <si>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</si>
  <si>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</si>
  <si>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</si>
  <si>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</si>
  <si>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</si>
  <si>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</si>
  <si>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</si>
  <si>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</si>
  <si>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</si>
  <si>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</si>
  <si>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</si>
  <si>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</si>
  <si>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</si>
  <si>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</si>
  <si>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</si>
  <si>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</si>
  <si>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</si>
  <si>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</si>
  <si>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</si>
  <si>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</si>
  <si>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</si>
  <si>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</si>
  <si>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</si>
  <si>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</si>
  <si>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</si>
  <si>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</si>
  <si>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</si>
  <si>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</si>
  <si>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</si>
  <si>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</si>
  <si>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</si>
  <si>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</si>
  <si>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</si>
  <si>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</si>
  <si>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</si>
  <si>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</si>
  <si>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</si>
  <si>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</si>
  <si>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</si>
  <si>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</si>
  <si>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</si>
  <si>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</si>
  <si>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</si>
  <si>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</si>
  <si>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</si>
  <si>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</si>
  <si>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</si>
  <si>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</si>
  <si>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</si>
  <si>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</si>
  <si>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</si>
  <si>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</si>
  <si>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</si>
  <si>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</si>
  <si>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</si>
  <si>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</si>
  <si>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</si>
  <si>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</si>
  <si>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</si>
  <si>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</si>
  <si>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</si>
  <si>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</si>
  <si>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</si>
  <si>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</si>
  <si>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</si>
  <si>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</si>
  <si>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</si>
  <si>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</si>
  <si>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</si>
  <si>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</si>
  <si>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</si>
  <si>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</si>
  <si>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</si>
  <si>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</si>
  <si>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</si>
  <si>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</si>
  <si>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</si>
  <si>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</si>
  <si>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</si>
  <si>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</si>
  <si>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</si>
  <si>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</si>
  <si>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</si>
  <si>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</si>
  <si>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</si>
  <si>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</si>
  <si>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</si>
  <si>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</si>
  <si>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</si>
  <si>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</si>
  <si>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</si>
  <si>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</si>
  <si>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</si>
  <si>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</si>
  <si>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</si>
  <si>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</si>
  <si>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</si>
  <si>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</si>
  <si>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</si>
  <si>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</si>
  <si>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</si>
  <si>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</si>
  <si>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</si>
  <si>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</si>
  <si>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</si>
  <si>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</si>
  <si>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</si>
  <si>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</si>
  <si>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</si>
  <si>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</si>
  <si>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</si>
  <si>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</si>
  <si>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</si>
  <si>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</si>
  <si>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</si>
  <si>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</si>
  <si>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</si>
  <si>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</si>
  <si>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</si>
  <si>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</si>
  <si>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</si>
  <si>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</si>
  <si>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</si>
  <si>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</si>
  <si>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</si>
  <si>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</si>
  <si>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</si>
  <si>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</si>
  <si>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</si>
  <si>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</si>
  <si>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</si>
  <si>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</si>
  <si>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</si>
  <si>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</si>
  <si>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</si>
  <si>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</si>
  <si>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</si>
  <si>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</si>
  <si>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</si>
  <si>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</si>
  <si>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</si>
  <si>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</si>
  <si>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</si>
  <si>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</si>
  <si>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</si>
  <si>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</si>
  <si>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</si>
  <si>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</si>
  <si>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</si>
  <si>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</si>
  <si>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</si>
  <si>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</si>
  <si>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</si>
  <si>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</si>
  <si>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</si>
  <si>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</si>
  <si>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</si>
  <si>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</si>
  <si>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</si>
  <si>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</si>
  <si>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</si>
  <si>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</si>
  <si>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</si>
  <si>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</si>
  <si>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</si>
  <si>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</si>
  <si>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</si>
  <si>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</si>
  <si>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</si>
  <si>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</si>
  <si>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</si>
  <si>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</si>
  <si>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</si>
  <si>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</si>
  <si>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</si>
  <si>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</si>
  <si>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</si>
  <si>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</si>
  <si>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</si>
  <si>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</si>
  <si>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</si>
  <si>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</si>
  <si>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</si>
  <si>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</si>
  <si>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</si>
  <si>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</si>
  <si>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</si>
  <si>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</si>
  <si>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</si>
  <si>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</si>
  <si>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</si>
  <si>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</si>
  <si>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</si>
  <si>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</si>
  <si>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</si>
  <si>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</si>
  <si>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</si>
  <si>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</si>
  <si>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</si>
  <si>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</si>
  <si>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</si>
  <si>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</si>
  <si>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</si>
  <si>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</si>
  <si>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</si>
  <si>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</si>
  <si>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</si>
  <si>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</si>
  <si>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</si>
  <si>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</si>
  <si>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</si>
  <si>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</si>
  <si>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</si>
  <si>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</si>
  <si>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</si>
  <si>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</si>
  <si>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</si>
  <si>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</si>
  <si>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</si>
  <si>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</si>
  <si>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</si>
  <si>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</si>
  <si>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</si>
  <si>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</si>
  <si>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</si>
  <si>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</si>
  <si>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</si>
  <si>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</si>
  <si>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</si>
  <si>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</si>
  <si>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</si>
  <si>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</si>
  <si>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</si>
  <si>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</si>
  <si>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</si>
  <si>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</si>
  <si>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</si>
  <si>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</si>
  <si>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</si>
  <si>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</si>
  <si>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</si>
  <si>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</si>
  <si>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</si>
  <si>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</si>
  <si>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</si>
  <si>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</si>
  <si>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</si>
  <si>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</si>
  <si>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</si>
  <si>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</si>
  <si>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</si>
  <si>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</si>
  <si>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</si>
  <si>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</si>
  <si>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</si>
  <si>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</si>
  <si>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</si>
  <si>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</si>
  <si>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</si>
  <si>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</si>
  <si>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</si>
  <si>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</si>
  <si>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</si>
  <si>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</si>
  <si>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</si>
  <si>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</si>
  <si>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</si>
  <si>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</si>
  <si>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</si>
  <si>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</si>
  <si>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</si>
  <si>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</si>
  <si>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</si>
  <si>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</si>
  <si>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</si>
  <si>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</si>
  <si>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</si>
  <si>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</si>
  <si>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</si>
  <si>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</si>
  <si>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</si>
  <si>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</si>
  <si>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</si>
  <si>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</si>
  <si>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</si>
  <si>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</si>
  <si>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</si>
  <si>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</si>
  <si>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</si>
  <si>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</si>
  <si>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</si>
  <si>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</si>
  <si>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</si>
  <si>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</si>
  <si>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</si>
  <si>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</si>
  <si>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</si>
  <si>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</si>
  <si>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</si>
  <si>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</si>
  <si>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</si>
  <si>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</si>
  <si>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</si>
  <si>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</si>
  <si>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</si>
  <si>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</si>
  <si>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</si>
  <si>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</si>
  <si>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</si>
  <si>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</si>
  <si>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</si>
  <si>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</si>
  <si>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</si>
  <si>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</si>
  <si>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</si>
  <si>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</si>
  <si>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</si>
  <si>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</si>
  <si>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</si>
  <si>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</si>
  <si>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</si>
  <si>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</si>
  <si>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</si>
  <si>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</si>
  <si>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</si>
  <si>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</si>
  <si>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</si>
  <si>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</si>
  <si>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</si>
  <si>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</si>
  <si>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</si>
  <si>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</si>
  <si>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</si>
  <si>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</si>
  <si>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</si>
  <si>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</si>
  <si>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</si>
  <si>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</si>
  <si>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</si>
  <si>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</si>
  <si>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</si>
  <si>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</si>
  <si>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</si>
  <si>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</si>
  <si>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</si>
  <si>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</si>
  <si>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</si>
  <si>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</si>
  <si>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</si>
  <si>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</si>
  <si>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</si>
  <si>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</si>
  <si>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</si>
  <si>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</si>
  <si>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</si>
  <si>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</si>
  <si>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</si>
  <si>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</si>
  <si>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</si>
  <si>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</si>
  <si>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</si>
  <si>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</si>
  <si>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</si>
  <si>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</si>
  <si>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</si>
  <si>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</si>
  <si>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</si>
  <si>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</si>
  <si>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</si>
  <si>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</si>
  <si>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</si>
  <si>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</si>
  <si>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</si>
  <si>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</si>
  <si>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</si>
  <si>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</si>
  <si>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</si>
  <si>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</si>
  <si>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</si>
  <si>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</si>
  <si>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</si>
  <si>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</si>
  <si>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</si>
  <si>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</si>
  <si>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</si>
  <si>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</si>
  <si>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</si>
  <si>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</si>
  <si>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</si>
  <si>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</si>
  <si>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</si>
  <si>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</si>
  <si>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</si>
  <si>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</si>
  <si>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</si>
  <si>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</si>
  <si>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</si>
  <si>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</si>
  <si>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</si>
  <si>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</si>
  <si>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</si>
  <si>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</si>
  <si>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</si>
  <si>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</si>
  <si>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</si>
  <si>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</si>
  <si>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</si>
  <si>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</si>
  <si>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</si>
  <si>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</si>
  <si>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</si>
  <si>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</si>
  <si>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</si>
  <si>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</si>
  <si>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</si>
  <si>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</si>
  <si>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</si>
  <si>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</si>
  <si>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</si>
  <si>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</si>
  <si>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</si>
  <si>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</si>
  <si>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</si>
  <si>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</si>
  <si>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</si>
  <si>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</si>
  <si>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</si>
  <si>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</si>
  <si>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</si>
  <si>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</si>
  <si>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</si>
  <si>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</si>
  <si>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</si>
  <si>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</si>
  <si>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</si>
  <si>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</si>
  <si>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</si>
  <si>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</si>
  <si>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</si>
  <si>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</si>
  <si>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</si>
  <si>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</si>
  <si>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</si>
  <si>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</si>
  <si>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</si>
  <si>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</si>
  <si>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</si>
  <si>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</si>
  <si>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</si>
  <si>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</si>
  <si>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</si>
  <si>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</si>
  <si>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</si>
  <si>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</si>
  <si>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</si>
  <si>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</si>
  <si>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</si>
  <si>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</si>
  <si>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</si>
  <si>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</si>
  <si>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</si>
  <si>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</si>
  <si>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</si>
  <si>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</si>
  <si>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</si>
  <si>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</si>
  <si>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</si>
  <si>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</si>
  <si>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</si>
  <si>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</si>
  <si>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</si>
  <si>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</si>
  <si>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</si>
  <si>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</si>
  <si>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</si>
  <si>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</si>
  <si>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</si>
  <si>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</si>
  <si>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</si>
  <si>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</si>
  <si>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</si>
  <si>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</si>
  <si>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</si>
  <si>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</si>
  <si>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</si>
  <si>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</si>
  <si>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</si>
  <si>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</si>
  <si>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</si>
  <si>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</si>
  <si>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</si>
  <si>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</si>
  <si>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</si>
  <si>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</si>
  <si>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</si>
  <si>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</si>
  <si>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</si>
  <si>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</si>
  <si>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</si>
  <si>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</si>
  <si>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</si>
  <si>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</si>
  <si>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</si>
  <si>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</si>
  <si>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</si>
  <si>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</si>
  <si>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</si>
  <si>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</si>
  <si>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</si>
  <si>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</si>
  <si>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</si>
  <si>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</si>
  <si>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</si>
  <si>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</si>
  <si>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</si>
  <si>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</si>
  <si>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</si>
  <si>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</si>
  <si>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</si>
  <si>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</si>
  <si>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</si>
  <si>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</si>
  <si>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</si>
  <si>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</si>
  <si>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</si>
  <si>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</si>
  <si>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</si>
  <si>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</si>
  <si>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</si>
  <si>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</si>
  <si>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</si>
  <si>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</si>
  <si>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</si>
  <si>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</si>
  <si>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</si>
  <si>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</si>
  <si>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</si>
  <si>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</si>
  <si>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</si>
  <si>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</si>
  <si>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</si>
  <si>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</si>
  <si>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</si>
  <si>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</si>
  <si>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</si>
  <si>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</si>
  <si>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</si>
  <si>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</si>
  <si>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</si>
  <si>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</si>
  <si>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</si>
  <si>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</si>
  <si>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</si>
  <si>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</si>
  <si>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</si>
  <si>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</si>
  <si>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</si>
  <si>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</si>
  <si>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</si>
  <si>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</si>
  <si>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</si>
  <si>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</si>
  <si>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</si>
  <si>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</si>
  <si>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</si>
  <si>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</si>
  <si>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</si>
  <si>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</si>
  <si>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</si>
  <si>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</si>
  <si>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</si>
  <si>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</si>
  <si>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</si>
  <si>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</si>
  <si>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</si>
  <si>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</si>
  <si>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</si>
  <si>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</si>
  <si>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</si>
  <si>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</si>
  <si>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</si>
  <si>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</si>
  <si>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</si>
  <si>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</si>
  <si>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</si>
  <si>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</si>
  <si>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</si>
  <si>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</si>
  <si>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</si>
  <si>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</si>
  <si>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</si>
  <si>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</si>
  <si>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</si>
  <si>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</si>
  <si>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</si>
  <si>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</si>
  <si>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</si>
  <si>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</si>
  <si>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</si>
  <si>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</si>
  <si>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</si>
  <si>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</si>
  <si>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</si>
  <si>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</si>
  <si>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</si>
  <si>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</si>
  <si>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</si>
  <si>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</si>
  <si>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</si>
  <si>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</si>
  <si>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</si>
  <si>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</si>
  <si>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</si>
  <si>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</si>
  <si>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</si>
  <si>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</si>
  <si>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</si>
  <si>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</si>
  <si>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</si>
  <si>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</si>
  <si>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</si>
  <si>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</si>
  <si>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</si>
  <si>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</si>
  <si>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</si>
  <si>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</si>
  <si>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</si>
  <si>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</si>
  <si>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</si>
  <si>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</si>
  <si>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</si>
  <si>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</si>
  <si>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</si>
  <si>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</si>
  <si>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</si>
  <si>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</si>
  <si>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</si>
  <si>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</si>
  <si>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</si>
  <si>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</si>
  <si>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</si>
  <si>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</si>
  <si>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</si>
  <si>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</si>
  <si>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</si>
  <si>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</si>
  <si>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</si>
  <si>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</si>
  <si>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</si>
  <si>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</si>
  <si>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</si>
  <si>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</si>
  <si>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</si>
  <si>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</si>
  <si>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</si>
  <si>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</si>
  <si>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</si>
  <si>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</si>
  <si>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</si>
  <si>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</si>
  <si>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</si>
  <si>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</si>
  <si>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</si>
  <si>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</si>
  <si>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</si>
  <si>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</si>
  <si>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</si>
  <si>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</si>
  <si>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</si>
  <si>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</si>
  <si>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</si>
  <si>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</si>
  <si>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</si>
  <si>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</si>
  <si>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</si>
  <si>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</si>
  <si>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</si>
  <si>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</si>
  <si>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</si>
  <si>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</si>
  <si>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</si>
  <si>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</si>
  <si>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</si>
  <si>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</si>
  <si>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</si>
  <si>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</si>
  <si>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</si>
  <si>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</si>
  <si>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</si>
  <si>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</si>
  <si>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</si>
  <si>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</si>
  <si>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</si>
  <si>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</si>
  <si>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</si>
  <si>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</si>
  <si>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</si>
  <si>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</si>
  <si>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</si>
  <si>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</si>
  <si>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</si>
  <si>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</si>
  <si>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</si>
  <si>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</si>
  <si>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</si>
  <si>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</si>
  <si>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</si>
  <si>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</si>
  <si>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</si>
  <si>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</si>
  <si>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</si>
  <si>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</si>
  <si>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</si>
  <si>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</si>
  <si>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</si>
  <si>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</si>
  <si>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</si>
  <si>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</si>
  <si>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</si>
  <si>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</si>
  <si>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</si>
  <si>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</si>
  <si>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</si>
  <si>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</si>
  <si>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</si>
  <si>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</si>
  <si>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</si>
  <si>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</si>
  <si>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</si>
  <si>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</si>
  <si>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</si>
  <si>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</si>
  <si>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</si>
  <si>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</si>
  <si>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</si>
  <si>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</si>
  <si>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</si>
  <si>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</si>
  <si>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</si>
  <si>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</si>
  <si>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</si>
  <si>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</si>
  <si>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</si>
  <si>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</si>
  <si>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</si>
  <si>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</si>
  <si>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</si>
  <si>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</si>
  <si>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</si>
  <si>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</si>
  <si>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</si>
  <si>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</si>
  <si>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</si>
  <si>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</si>
  <si>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</si>
  <si>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</si>
  <si>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</si>
  <si>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</si>
  <si>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</si>
  <si>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</si>
  <si>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</si>
  <si>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</si>
  <si>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</si>
  <si>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</si>
  <si>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</si>
  <si>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</si>
  <si>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</si>
  <si>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</si>
  <si>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</si>
  <si>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</si>
  <si>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</si>
  <si>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</si>
  <si>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</si>
  <si>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</si>
  <si>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</si>
  <si>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</si>
  <si>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</si>
  <si>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</si>
  <si>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</si>
  <si>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</si>
  <si>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</si>
  <si>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</si>
  <si>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</si>
  <si>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</si>
  <si>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</si>
  <si>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</si>
  <si>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</si>
  <si>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</si>
  <si>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</si>
  <si>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</si>
  <si>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</si>
  <si>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</si>
  <si>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</si>
  <si>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</si>
  <si>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</si>
  <si>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</si>
  <si>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</si>
  <si>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</si>
  <si>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</si>
  <si>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</si>
  <si>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</si>
  <si>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</si>
  <si>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</si>
  <si>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</si>
  <si>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</si>
  <si>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</si>
  <si>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</si>
  <si>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</si>
  <si>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</si>
  <si>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</si>
  <si>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</si>
  <si>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</si>
  <si>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</si>
  <si>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</si>
  <si>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</si>
  <si>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</si>
  <si>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</si>
  <si>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</si>
  <si>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</si>
  <si>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</si>
  <si>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</si>
  <si>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</si>
  <si>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</si>
  <si>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</si>
  <si>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</si>
  <si>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</si>
  <si>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</si>
  <si>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</si>
  <si>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</si>
  <si>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</si>
  <si>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</si>
  <si>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</si>
  <si>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</si>
  <si>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</si>
  <si>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</si>
  <si>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</si>
  <si>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</si>
  <si>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</si>
  <si>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</si>
  <si>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</si>
  <si>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</si>
  <si>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</si>
  <si>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</si>
  <si>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</si>
  <si>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</si>
  <si>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</si>
  <si>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</si>
  <si>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</si>
  <si>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</si>
  <si>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</si>
  <si>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</si>
  <si>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</si>
  <si>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</si>
  <si>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</si>
  <si>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</si>
  <si>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</si>
  <si>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</si>
  <si>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</si>
  <si>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</si>
  <si>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</si>
  <si>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</si>
  <si>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</si>
  <si>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</si>
  <si>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</si>
  <si>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</si>
  <si>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</si>
  <si>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</si>
  <si>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</si>
  <si>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</si>
  <si>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</si>
  <si>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</si>
  <si>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</si>
  <si>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</si>
  <si>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</si>
  <si>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</si>
  <si>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</si>
  <si>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</si>
  <si>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</si>
  <si>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</si>
  <si>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</si>
  <si>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</si>
  <si>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</si>
  <si>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</si>
  <si>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</si>
  <si>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</si>
  <si>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</si>
  <si>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</si>
  <si>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</si>
  <si>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</si>
  <si>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</si>
  <si>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</si>
  <si>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</si>
  <si>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</si>
  <si>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</si>
  <si>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</si>
  <si>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</si>
  <si>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</si>
  <si>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</si>
  <si>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</si>
  <si>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</si>
  <si>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</si>
  <si>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</si>
  <si>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</si>
  <si>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</si>
  <si>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</si>
  <si>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</si>
  <si>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</si>
  <si>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</si>
  <si>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</si>
  <si>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</si>
  <si>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</si>
  <si>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</si>
  <si>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</si>
  <si>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</si>
  <si>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</si>
  <si>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</si>
  <si>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</si>
  <si>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</si>
  <si>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</si>
  <si>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</si>
  <si>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</si>
  <si>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</si>
  <si>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</si>
  <si>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</si>
  <si>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</si>
  <si>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</si>
  <si>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</si>
  <si>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</si>
  <si>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</si>
  <si>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</si>
  <si>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</si>
  <si>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</si>
  <si>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</si>
  <si>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</si>
  <si>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</si>
  <si>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</si>
  <si>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</si>
  <si>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</si>
  <si>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</si>
  <si>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</si>
  <si>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</si>
  <si>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</si>
  <si>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</si>
  <si>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</si>
  <si>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</si>
  <si>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</si>
  <si>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</si>
  <si>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</si>
  <si>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</si>
  <si>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</si>
  <si>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</si>
  <si>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</si>
  <si>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</si>
  <si>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</si>
  <si>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</si>
  <si>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</si>
  <si>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</si>
  <si>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</si>
  <si>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</si>
  <si>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</si>
  <si>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</si>
  <si>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</si>
  <si>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</si>
  <si>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</si>
  <si>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</si>
  <si>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</si>
  <si>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</si>
  <si>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</si>
  <si>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</si>
  <si>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</si>
  <si>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</si>
  <si>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</si>
  <si>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</si>
  <si>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</si>
  <si>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</si>
  <si>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</si>
  <si>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</si>
  <si>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</si>
  <si>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</si>
  <si>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</si>
  <si>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</si>
  <si>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</si>
  <si>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</si>
  <si>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</si>
  <si>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</si>
  <si>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</si>
  <si>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</si>
  <si>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</si>
  <si>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</si>
  <si>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</si>
  <si>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</si>
  <si>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</si>
  <si>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</si>
  <si>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</si>
  <si>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</si>
  <si>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</si>
  <si>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</si>
  <si>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</si>
  <si>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</si>
  <si>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</si>
  <si>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</si>
  <si>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</si>
  <si>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</si>
  <si>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</si>
  <si>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</si>
  <si>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</si>
  <si>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</si>
  <si>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</si>
  <si>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</si>
  <si>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</si>
  <si>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</si>
  <si>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</si>
  <si>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</si>
  <si>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</si>
  <si>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</si>
  <si>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</si>
  <si>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</si>
  <si>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</si>
  <si>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</si>
  <si>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</si>
  <si>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</si>
  <si>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</si>
  <si>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</si>
  <si>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</si>
  <si>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</si>
  <si>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</si>
  <si>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</si>
  <si>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</si>
  <si>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</si>
  <si>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</si>
  <si>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</si>
  <si>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</si>
  <si>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</si>
  <si>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</si>
  <si>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</si>
  <si>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</si>
  <si>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</si>
  <si>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</si>
  <si>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</si>
  <si>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</si>
  <si>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</si>
  <si>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</si>
  <si>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</si>
  <si>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</si>
  <si>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</si>
  <si>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</si>
  <si>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</si>
  <si>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</si>
  <si>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</si>
  <si>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</si>
  <si>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</si>
  <si>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</si>
  <si>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</si>
  <si>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</si>
  <si>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</si>
  <si>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</si>
  <si>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</si>
  <si>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</si>
  <si>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</si>
  <si>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</si>
  <si>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</si>
  <si>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</si>
  <si>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</si>
  <si>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</si>
  <si>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</si>
  <si>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</si>
  <si>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</si>
  <si>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</si>
  <si>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</si>
  <si>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</si>
  <si>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</si>
  <si>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</si>
  <si>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</si>
  <si>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</si>
  <si>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</si>
  <si>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</si>
  <si>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</si>
  <si>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</si>
  <si>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</si>
  <si>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</si>
  <si>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</si>
  <si>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</si>
  <si>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</si>
  <si>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</si>
  <si>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</si>
  <si>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</si>
  <si>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</si>
  <si>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</si>
  <si>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</si>
  <si>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</si>
  <si>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</si>
  <si>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</si>
  <si>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</si>
  <si>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</si>
  <si>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</si>
  <si>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</si>
  <si>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</si>
  <si>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</si>
  <si>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</si>
  <si>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</si>
  <si>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</si>
  <si>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</si>
  <si>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</si>
  <si>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</si>
  <si>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</si>
  <si>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</si>
  <si>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</si>
  <si>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</si>
  <si>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</si>
  <si>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</si>
  <si>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</si>
  <si>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</si>
  <si>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</si>
  <si>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</si>
  <si>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</si>
  <si>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</si>
  <si>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</si>
  <si>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</si>
  <si>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</si>
  <si>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</si>
  <si>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</si>
  <si>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</si>
  <si>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</si>
  <si>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</si>
  <si>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</si>
  <si>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</si>
  <si>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</si>
  <si>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</si>
  <si>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</si>
  <si>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</si>
  <si>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</si>
  <si>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</si>
  <si>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</si>
  <si>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</si>
  <si>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</si>
  <si>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</si>
  <si>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</si>
  <si>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</si>
  <si>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</si>
  <si>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</si>
  <si>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</si>
  <si>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</si>
  <si>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</si>
  <si>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</si>
  <si>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</si>
  <si>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</si>
  <si>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</si>
  <si>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</si>
  <si>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</si>
  <si>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</si>
  <si>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</si>
  <si>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</si>
  <si>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</si>
  <si>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</si>
  <si>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</si>
  <si>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</si>
  <si>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</si>
  <si>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</si>
  <si>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</si>
  <si>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</si>
  <si>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</si>
  <si>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</si>
  <si>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</si>
  <si>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</si>
  <si>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</si>
  <si>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</si>
  <si>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</si>
  <si>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</si>
  <si>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</si>
  <si>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</si>
  <si>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</si>
  <si>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</si>
  <si>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</si>
  <si>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</si>
  <si>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</si>
  <si>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</si>
  <si>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</si>
  <si>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</si>
  <si>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</si>
  <si>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</si>
  <si>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</si>
  <si>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</si>
  <si>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</si>
  <si>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</si>
  <si>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</si>
  <si>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</si>
  <si>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</si>
  <si>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</si>
  <si>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</si>
  <si>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</si>
  <si>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</si>
  <si>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</si>
  <si>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</si>
  <si>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</si>
  <si>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</si>
  <si>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</si>
  <si>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</si>
  <si>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</si>
  <si>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</si>
  <si>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</si>
  <si>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</si>
  <si>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</si>
  <si>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</si>
  <si>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</si>
  <si>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</si>
  <si>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</si>
  <si>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</si>
  <si>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</si>
  <si>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</si>
  <si>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</si>
  <si>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</si>
  <si>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</si>
  <si>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</si>
  <si>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</si>
  <si>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</si>
  <si>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</si>
  <si>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</si>
  <si>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</si>
  <si>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</si>
  <si>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</si>
  <si>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</si>
  <si>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</si>
  <si>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</si>
  <si>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</si>
  <si>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</si>
  <si>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</si>
  <si>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</si>
  <si>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</si>
  <si>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</si>
  <si>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</si>
  <si>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</si>
  <si>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</si>
  <si>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</si>
  <si>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</si>
  <si>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</si>
  <si>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</si>
  <si>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</si>
  <si>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</si>
  <si>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</si>
  <si>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</si>
  <si>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</si>
  <si>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</si>
  <si>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</si>
  <si>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</si>
  <si>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</si>
  <si>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</si>
  <si>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</si>
  <si>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</si>
  <si>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</si>
  <si>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</si>
  <si>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</si>
  <si>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</si>
  <si>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</si>
  <si>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</si>
  <si>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</si>
  <si>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</si>
  <si>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</si>
  <si>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</si>
  <si>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</si>
  <si>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</si>
  <si>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</si>
  <si>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</si>
  <si>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</si>
  <si>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</si>
  <si>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</si>
  <si>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</si>
  <si>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</si>
  <si>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</si>
  <si>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</si>
  <si>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</si>
  <si>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</si>
  <si>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</si>
  <si>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</si>
  <si>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</si>
  <si>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</si>
  <si>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</si>
  <si>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</si>
  <si>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</si>
  <si>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</si>
  <si>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</si>
  <si>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</si>
  <si>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</si>
  <si>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</si>
  <si>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</si>
  <si>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</si>
  <si>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</si>
  <si>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</si>
  <si>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</si>
  <si>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</si>
  <si>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</si>
  <si>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</si>
  <si>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</si>
  <si>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</si>
  <si>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</si>
  <si>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</si>
  <si>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</si>
  <si>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</si>
  <si>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</si>
  <si>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</si>
  <si>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</si>
  <si>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</si>
  <si>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</si>
  <si>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</si>
  <si>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</si>
  <si>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</si>
  <si>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</si>
  <si>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</si>
  <si>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</si>
  <si>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</si>
  <si>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</si>
  <si>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</si>
  <si>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</si>
  <si>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</si>
  <si>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</si>
  <si>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</si>
  <si>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</si>
  <si>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</si>
  <si>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</si>
  <si>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</si>
  <si>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</si>
  <si>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</si>
  <si>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</si>
  <si>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</si>
  <si>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</si>
  <si>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</si>
  <si>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</si>
  <si>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</si>
  <si>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</si>
  <si>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</si>
  <si>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</si>
  <si>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</si>
  <si>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</si>
  <si>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</si>
  <si>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</si>
  <si>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</si>
  <si>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</si>
  <si>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</si>
  <si>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</si>
  <si>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</si>
  <si>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</si>
  <si>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</si>
  <si>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</si>
  <si>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</si>
  <si>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</si>
  <si>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</si>
  <si>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</si>
  <si>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</si>
  <si>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</si>
  <si>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</si>
  <si>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</si>
  <si>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</si>
  <si>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</si>
  <si>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</si>
  <si>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</si>
  <si>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</si>
  <si>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</si>
  <si>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</si>
  <si>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</si>
  <si>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</si>
  <si>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</si>
  <si>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</si>
  <si>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</si>
  <si>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</si>
  <si>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</si>
  <si>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</si>
  <si>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</si>
  <si>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</si>
  <si>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</si>
  <si>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</si>
  <si>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</si>
  <si>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</si>
  <si>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</si>
  <si>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</si>
  <si>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</si>
  <si>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</si>
  <si>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</si>
  <si>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</si>
  <si>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</si>
  <si>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</si>
  <si>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</si>
  <si>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</si>
  <si>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</si>
  <si>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</si>
  <si>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</si>
  <si>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</si>
  <si>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</si>
  <si>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</si>
  <si>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</si>
  <si>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</si>
  <si>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</si>
  <si>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</si>
  <si>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</si>
  <si>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</si>
  <si>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</si>
  <si>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</si>
  <si>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</si>
  <si>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</si>
  <si>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</si>
  <si>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</si>
  <si>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</si>
  <si>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</si>
  <si>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</si>
  <si>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</si>
  <si>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</si>
  <si>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</si>
  <si>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</si>
  <si>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</si>
  <si>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</si>
  <si>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</si>
  <si>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</si>
  <si>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</si>
  <si>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</si>
  <si>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</si>
  <si>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</si>
  <si>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</si>
  <si>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</si>
  <si>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</si>
  <si>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</si>
  <si>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</si>
  <si>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</si>
  <si>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</si>
  <si>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</si>
  <si>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</si>
  <si>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</si>
  <si>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</si>
  <si>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</si>
  <si>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</si>
  <si>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</si>
  <si>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</si>
  <si>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</si>
  <si>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</si>
  <si>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</si>
  <si>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</si>
  <si>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</si>
  <si>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</si>
  <si>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</si>
  <si>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</si>
  <si>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</si>
  <si>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</si>
  <si>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</si>
  <si>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</si>
  <si>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</si>
  <si>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</si>
  <si>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</si>
  <si>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</si>
  <si>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</si>
  <si>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</si>
  <si>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</si>
  <si>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</si>
  <si>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</si>
  <si>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</si>
  <si>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</si>
  <si>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</si>
  <si>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</si>
  <si>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</si>
  <si>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</si>
  <si>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</si>
  <si>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</si>
  <si>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</si>
  <si>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</si>
  <si>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</si>
  <si>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</si>
  <si>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</si>
  <si>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</si>
  <si>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</si>
  <si>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</si>
  <si>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</si>
  <si>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</si>
  <si>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</si>
  <si>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</si>
  <si>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</si>
  <si>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</si>
  <si>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</si>
  <si>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</si>
  <si>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</si>
  <si>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</si>
  <si>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</si>
  <si>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</si>
  <si>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</si>
  <si>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</si>
  <si>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</si>
  <si>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</si>
  <si>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</si>
  <si>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</si>
  <si>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</si>
  <si>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</si>
  <si>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</si>
  <si>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</si>
  <si>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</si>
  <si>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</si>
  <si>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</si>
  <si>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</si>
  <si>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</si>
  <si>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</si>
  <si>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</si>
  <si>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</si>
  <si>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</si>
  <si>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</si>
  <si>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</si>
  <si>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</si>
  <si>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</si>
  <si>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</si>
  <si>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</si>
  <si>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</si>
  <si>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</si>
  <si>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</si>
  <si>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</si>
  <si>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</si>
  <si>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</si>
  <si>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</si>
  <si>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</si>
  <si>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</si>
  <si>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</si>
  <si>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</si>
  <si>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</si>
  <si>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</si>
  <si>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</si>
  <si>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</si>
  <si>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</si>
  <si>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</si>
  <si>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</si>
  <si>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</si>
  <si>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</si>
  <si>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</si>
  <si>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</si>
  <si>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</si>
  <si>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</si>
  <si>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</si>
  <si>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</si>
  <si>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</si>
  <si>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</si>
  <si>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</si>
  <si>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</si>
  <si>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</si>
  <si>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</si>
  <si>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</si>
  <si>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</si>
  <si>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</si>
  <si>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</si>
  <si>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</si>
  <si>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</si>
  <si>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</si>
  <si>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</si>
  <si>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</si>
  <si>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</si>
  <si>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</si>
  <si>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</si>
  <si>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</si>
  <si>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</si>
  <si>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</si>
  <si>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</si>
  <si>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</si>
  <si>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</si>
  <si>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</si>
  <si>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</si>
  <si>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</si>
  <si>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</si>
  <si>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</si>
  <si>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</si>
  <si>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</si>
  <si>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</si>
  <si>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</si>
  <si>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</si>
  <si>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</si>
  <si>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</si>
  <si>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</si>
  <si>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</si>
  <si>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</si>
  <si>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</si>
  <si>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</si>
  <si>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</si>
  <si>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</si>
  <si>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</si>
  <si>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</si>
  <si>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</si>
  <si>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</si>
  <si>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</si>
  <si>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</si>
  <si>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</si>
  <si>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</si>
  <si>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</si>
  <si>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</si>
  <si>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</si>
  <si>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</si>
  <si>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</si>
  <si>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</si>
  <si>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</si>
  <si>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</si>
  <si>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</si>
  <si>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</si>
  <si>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</si>
  <si>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</si>
  <si>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</si>
  <si>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</si>
  <si>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</si>
  <si>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</si>
  <si>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</si>
  <si>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</si>
  <si>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</si>
  <si>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</si>
  <si>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</si>
  <si>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</si>
  <si>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</si>
  <si>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</si>
  <si>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</si>
  <si>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</si>
  <si>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</si>
  <si>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</si>
  <si>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</si>
  <si>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</si>
  <si>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</si>
  <si>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</si>
  <si>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</si>
  <si>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</si>
  <si>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</si>
  <si>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</si>
  <si>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</si>
  <si>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</si>
  <si>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</si>
  <si>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</si>
  <si>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</si>
  <si>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</si>
  <si>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</si>
  <si>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</si>
  <si>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</si>
  <si>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</si>
  <si>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</si>
  <si>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</si>
  <si>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</si>
  <si>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</si>
  <si>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</si>
  <si>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</si>
  <si>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</si>
  <si>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</si>
  <si>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</si>
  <si>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</si>
  <si>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</si>
  <si>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</si>
  <si>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</si>
  <si>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</si>
  <si>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</si>
  <si>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</si>
  <si>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</si>
  <si>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</si>
  <si>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</si>
  <si>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</si>
  <si>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</si>
  <si>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</si>
  <si>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</si>
  <si>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</si>
  <si>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</si>
  <si>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</si>
  <si>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</si>
  <si>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</si>
  <si>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</si>
  <si>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</si>
  <si>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</si>
  <si>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</si>
  <si>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</si>
  <si>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</si>
  <si>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</si>
  <si>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</si>
  <si>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</si>
  <si>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</si>
  <si>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</si>
  <si>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</si>
  <si>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</si>
  <si>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</si>
  <si>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</si>
  <si>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</si>
  <si>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</si>
  <si>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</si>
  <si>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</si>
  <si>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</si>
  <si>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</si>
  <si>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</si>
  <si>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</si>
  <si>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</si>
  <si>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</si>
  <si>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</si>
  <si>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</si>
  <si>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</si>
  <si>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</si>
  <si>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</si>
  <si>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</si>
  <si>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</si>
  <si>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</si>
  <si>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</si>
  <si>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</si>
  <si>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</si>
  <si>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</si>
  <si>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</si>
  <si>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</si>
  <si>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</si>
  <si>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</si>
  <si>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</si>
  <si>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</si>
  <si>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</si>
  <si>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</si>
  <si>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</si>
  <si>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</si>
  <si>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</si>
  <si>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</si>
  <si>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</si>
  <si>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</si>
  <si>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</si>
  <si>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</si>
  <si>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</si>
  <si>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</si>
  <si>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</si>
  <si>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</si>
  <si>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</si>
  <si>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</si>
  <si>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</si>
  <si>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</si>
  <si>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</si>
  <si>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</si>
  <si>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</si>
  <si>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</si>
  <si>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</si>
  <si>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</si>
  <si>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</si>
  <si>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</si>
  <si>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</si>
  <si>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</si>
  <si>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</si>
  <si>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</si>
  <si>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</si>
  <si>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</si>
  <si>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</si>
  <si>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</si>
  <si>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</si>
  <si>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</si>
  <si>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</si>
  <si>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</si>
  <si>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</si>
  <si>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</si>
  <si>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</si>
  <si>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</si>
  <si>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</si>
  <si>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</si>
  <si>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</si>
  <si>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</si>
  <si>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</si>
  <si>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</si>
  <si>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</si>
  <si>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</si>
  <si>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</si>
  <si>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</si>
  <si>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</si>
  <si>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</si>
  <si>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</si>
  <si>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</si>
  <si>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</si>
  <si>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</si>
  <si>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</si>
  <si>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</si>
  <si>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</si>
  <si>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</si>
  <si>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</si>
  <si>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</si>
  <si>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</si>
  <si>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</si>
  <si>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</si>
  <si>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</si>
  <si>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</si>
  <si>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</si>
  <si>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</si>
  <si>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</si>
  <si>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</si>
  <si>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</si>
  <si>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</si>
  <si>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</si>
  <si>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</si>
  <si>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</si>
  <si>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</si>
  <si>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</si>
  <si>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</si>
  <si>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</si>
  <si>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</si>
  <si>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</si>
  <si>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</si>
  <si>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</si>
  <si>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</si>
  <si>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</si>
  <si>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</si>
  <si>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</si>
  <si>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</si>
  <si>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</si>
  <si>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</si>
  <si>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</si>
  <si>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</si>
  <si>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</si>
  <si>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</si>
  <si>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</si>
  <si>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</si>
  <si>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</si>
  <si>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</si>
  <si>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</si>
  <si>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</si>
  <si>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</si>
  <si>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</si>
  <si>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</si>
  <si>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</si>
  <si>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</si>
  <si>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</si>
  <si>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</si>
  <si>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</si>
  <si>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</si>
  <si>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</si>
  <si>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</si>
  <si>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</si>
  <si>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</si>
  <si>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</si>
  <si>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</si>
  <si>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</si>
  <si>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</si>
  <si>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</si>
  <si>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</si>
  <si>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</si>
  <si>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</si>
  <si>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</si>
  <si>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</si>
  <si>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</si>
  <si>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</si>
  <si>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</si>
  <si>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</si>
  <si>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</si>
  <si>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</si>
  <si>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</si>
  <si>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</si>
  <si>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</si>
  <si>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</si>
  <si>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</si>
  <si>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</si>
  <si>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</si>
  <si>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</si>
  <si>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</si>
  <si>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</si>
  <si>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</si>
  <si>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</si>
  <si>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</si>
  <si>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</si>
  <si>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</si>
  <si>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</si>
  <si>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</si>
  <si>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</si>
  <si>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</si>
  <si>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</si>
  <si>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</si>
  <si>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</si>
  <si>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</si>
  <si>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</si>
  <si>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</si>
  <si>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</si>
  <si>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</si>
  <si>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</si>
  <si>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</si>
  <si>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</si>
  <si>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</si>
  <si>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</si>
  <si>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</si>
  <si>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</si>
  <si>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</si>
  <si>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</si>
  <si>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</si>
  <si>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</si>
  <si>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</si>
  <si>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</si>
  <si>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</si>
  <si>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</si>
  <si>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</si>
  <si>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</si>
  <si>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</si>
  <si>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</si>
  <si>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</si>
  <si>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</si>
  <si>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</si>
  <si>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</si>
  <si>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</si>
  <si>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</si>
  <si>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</si>
  <si>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</si>
  <si>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</si>
  <si>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</si>
  <si>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</si>
  <si>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</si>
  <si>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</si>
  <si>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</si>
  <si>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</si>
  <si>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</si>
  <si>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</si>
  <si>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</si>
  <si>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</si>
  <si>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</si>
  <si>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</si>
  <si>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</si>
  <si>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</si>
  <si>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</si>
  <si>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</si>
  <si>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</si>
  <si>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</si>
  <si>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</si>
  <si>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</si>
  <si>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</si>
  <si>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</si>
  <si>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</si>
  <si>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</si>
  <si>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</si>
  <si>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</si>
  <si>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</si>
  <si>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</si>
  <si>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</si>
  <si>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</si>
  <si>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</si>
  <si>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</si>
  <si>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</si>
  <si>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</si>
  <si>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</si>
  <si>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</si>
  <si>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</si>
  <si>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</si>
  <si>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</si>
  <si>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</si>
  <si>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</si>
  <si>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</si>
  <si>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</si>
  <si>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</si>
  <si>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</si>
  <si>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</si>
  <si>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</si>
  <si>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</si>
  <si>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</si>
  <si>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</si>
  <si>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</si>
  <si>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</si>
  <si>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</si>
  <si>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</si>
  <si>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</si>
  <si>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</si>
  <si>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</si>
  <si>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</si>
  <si>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</si>
  <si>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</si>
  <si>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</si>
  <si>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</si>
  <si>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</si>
  <si>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</si>
  <si>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</si>
  <si>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</si>
  <si>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</si>
  <si>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</si>
  <si>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</si>
  <si>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</si>
  <si>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</si>
  <si>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</si>
  <si>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</si>
  <si>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</si>
  <si>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</si>
  <si>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</si>
  <si>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</si>
  <si>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</si>
  <si>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</si>
  <si>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</si>
  <si>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</si>
  <si>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</si>
  <si>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</si>
  <si>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</si>
  <si>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</si>
  <si>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</si>
  <si>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</si>
  <si>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</si>
  <si>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</si>
  <si>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</si>
  <si>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</si>
  <si>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</si>
  <si>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</si>
  <si>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</si>
  <si>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</si>
  <si>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</si>
  <si>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</si>
  <si>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</si>
  <si>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</si>
  <si>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</si>
  <si>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</si>
  <si>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</si>
  <si>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</si>
  <si>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</si>
  <si>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</si>
  <si>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</si>
  <si>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</si>
  <si>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</si>
  <si>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</si>
  <si>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</si>
  <si>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</si>
  <si>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</si>
  <si>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</si>
  <si>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</si>
  <si>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</si>
  <si>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</si>
  <si>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</si>
  <si>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</si>
  <si>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</si>
  <si>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</si>
  <si>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</si>
  <si>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</si>
  <si>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</si>
  <si>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</si>
  <si>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</si>
  <si>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</si>
  <si>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</si>
  <si>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</si>
  <si>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</si>
  <si>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</si>
  <si>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</si>
  <si>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</si>
  <si>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</si>
  <si>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</si>
  <si>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</si>
  <si>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</si>
  <si>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</si>
  <si>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</si>
  <si>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</si>
  <si>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</si>
  <si>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</si>
  <si>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</si>
  <si>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</si>
  <si>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</si>
  <si>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</si>
  <si>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</si>
  <si>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</si>
  <si>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</si>
  <si>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</si>
  <si>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</si>
  <si>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</si>
  <si>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</si>
  <si>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</si>
  <si>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</si>
  <si>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</si>
  <si>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</si>
  <si>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</si>
  <si>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</si>
  <si>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</si>
  <si>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</si>
  <si>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</si>
  <si>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</si>
  <si>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</si>
  <si>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</si>
  <si>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</si>
  <si>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</si>
  <si>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</si>
  <si>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</si>
  <si>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</si>
  <si>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</si>
  <si>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</si>
  <si>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</si>
  <si>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</si>
  <si>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</si>
  <si>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</si>
  <si>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</si>
  <si>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</si>
  <si>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</si>
  <si>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</si>
  <si>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</si>
  <si>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</si>
  <si>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</si>
  <si>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</si>
  <si>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</si>
  <si>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</si>
  <si>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</si>
  <si>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</si>
  <si>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</si>
  <si>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</si>
  <si>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</si>
  <si>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</si>
  <si>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</si>
  <si>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</si>
  <si>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</si>
  <si>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</si>
  <si>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</si>
  <si>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</si>
  <si>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</si>
  <si>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</si>
  <si>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</si>
  <si>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</si>
  <si>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</si>
  <si>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</si>
  <si>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</si>
  <si>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</si>
  <si>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</si>
  <si>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</si>
  <si>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</si>
  <si>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</si>
  <si>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</si>
  <si>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</si>
  <si>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</si>
  <si>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</si>
  <si>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</si>
  <si>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</si>
  <si>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</si>
  <si>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</si>
  <si>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</si>
  <si>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</si>
  <si>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</si>
  <si>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</si>
  <si>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</si>
  <si>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</si>
  <si>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</si>
  <si>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</si>
  <si>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</si>
  <si>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</si>
  <si>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</si>
  <si>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</si>
  <si>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</si>
  <si>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</si>
  <si>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</si>
  <si>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</si>
  <si>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</si>
  <si>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</si>
  <si>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</si>
  <si>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</si>
  <si>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</si>
  <si>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</si>
  <si>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</si>
  <si>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</si>
  <si>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</si>
  <si>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</si>
  <si>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</si>
  <si>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</si>
  <si>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</si>
  <si>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</si>
  <si>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</si>
  <si>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</si>
  <si>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</si>
  <si>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</si>
  <si>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</si>
  <si>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</si>
  <si>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</si>
  <si>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</si>
  <si>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</si>
  <si>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</si>
  <si>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</si>
  <si>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</si>
  <si>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</si>
  <si>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</si>
  <si>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</si>
  <si>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</si>
  <si>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</si>
  <si>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</si>
  <si>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</si>
  <si>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</si>
  <si>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</si>
  <si>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</si>
  <si>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</si>
  <si>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</si>
  <si>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</si>
  <si>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</si>
  <si>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</si>
  <si>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</si>
  <si>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</si>
  <si>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</si>
  <si>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</si>
  <si>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</si>
  <si>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</si>
  <si>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</si>
  <si>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</si>
  <si>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</si>
  <si>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</si>
  <si>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</si>
  <si>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</si>
  <si>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</si>
  <si>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</si>
  <si>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</si>
  <si>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</si>
  <si>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</si>
  <si>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</si>
  <si>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</si>
  <si>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</si>
  <si>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</si>
  <si>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</si>
  <si>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</si>
  <si>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</si>
  <si>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</si>
  <si>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</si>
  <si>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</si>
  <si>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</si>
  <si>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</si>
  <si>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</si>
  <si>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</si>
  <si>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</si>
  <si>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</si>
  <si>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</si>
  <si>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</si>
  <si>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</si>
  <si>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</si>
  <si>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</si>
  <si>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</si>
  <si>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</si>
  <si>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</si>
  <si>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</si>
  <si>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</si>
  <si>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</si>
  <si>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</si>
  <si>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</si>
  <si>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</si>
  <si>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</si>
  <si>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</si>
  <si>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</si>
  <si>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</si>
  <si>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</si>
  <si>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</si>
  <si>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</si>
  <si>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</si>
  <si>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</si>
  <si>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</si>
  <si>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</si>
  <si>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</si>
  <si>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</si>
  <si>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</si>
  <si>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</si>
  <si>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</si>
  <si>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</si>
  <si>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</si>
  <si>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</si>
  <si>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</si>
  <si>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</si>
  <si>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</si>
  <si>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</si>
  <si>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</si>
  <si>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</si>
  <si>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</si>
  <si>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</si>
  <si>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</si>
  <si>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</si>
  <si>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</si>
  <si>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</si>
  <si>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</si>
  <si>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</si>
  <si>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</si>
  <si>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</si>
  <si>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</si>
  <si>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</si>
  <si>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</si>
  <si>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</si>
  <si>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</si>
  <si>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</si>
  <si>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</si>
  <si>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</si>
  <si>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</si>
  <si>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</si>
  <si>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</si>
  <si>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</si>
  <si>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</si>
  <si>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</si>
  <si>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</si>
  <si>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</si>
  <si>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</si>
  <si>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</si>
  <si>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</si>
  <si>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</si>
  <si>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</si>
  <si>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</si>
  <si>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</si>
  <si>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</si>
  <si>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</si>
  <si>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</si>
  <si>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</si>
  <si>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</si>
  <si>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</si>
  <si>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</si>
  <si>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</si>
  <si>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</si>
  <si>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</si>
  <si>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</si>
  <si>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</si>
  <si>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</si>
  <si>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</si>
  <si>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</si>
  <si>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</si>
  <si>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</si>
  <si>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</si>
  <si>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</si>
  <si>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</si>
  <si>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</si>
  <si>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</si>
  <si>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</si>
  <si>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</si>
  <si>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</si>
  <si>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</si>
  <si>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</si>
  <si>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</si>
  <si>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</si>
  <si>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</si>
  <si>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</si>
  <si>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</si>
  <si>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</si>
  <si>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</si>
  <si>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</si>
  <si>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</si>
  <si>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</si>
  <si>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</si>
  <si>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</si>
  <si>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</si>
  <si>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</si>
  <si>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</si>
  <si>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</si>
  <si>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</si>
  <si>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</si>
  <si>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</si>
  <si>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</si>
  <si>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</si>
  <si>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</si>
  <si>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</si>
  <si>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</si>
  <si>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</si>
  <si>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</si>
  <si>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</si>
  <si>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</si>
  <si>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</si>
  <si>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</si>
  <si>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</si>
  <si>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</si>
  <si>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</si>
  <si>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</si>
  <si>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</si>
  <si>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</si>
  <si>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</si>
  <si>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</si>
  <si>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</si>
  <si>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</si>
  <si>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</si>
  <si>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</si>
  <si>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</si>
  <si>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</si>
  <si>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</si>
  <si>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</si>
  <si>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</si>
  <si>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</si>
  <si>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</si>
  <si>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</si>
  <si>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</si>
  <si>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</si>
  <si>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</si>
  <si>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</si>
  <si>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</si>
  <si>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</si>
  <si>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</si>
  <si>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</si>
  <si>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</si>
  <si>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</si>
  <si>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</si>
  <si>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</si>
  <si>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</si>
  <si>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</si>
  <si>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</si>
  <si>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</si>
  <si>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</si>
  <si>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</si>
  <si>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</si>
  <si>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</si>
  <si>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</si>
  <si>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</si>
  <si>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</si>
  <si>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</si>
  <si>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</si>
  <si>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</si>
  <si>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</si>
  <si>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</si>
  <si>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</si>
  <si>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</si>
  <si>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</si>
  <si>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</si>
  <si>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</si>
  <si>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</si>
  <si>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</si>
  <si>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</si>
  <si>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</si>
  <si>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</si>
  <si>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</si>
  <si>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</si>
  <si>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</si>
  <si>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</si>
  <si>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</si>
  <si>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</si>
  <si>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</si>
  <si>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</si>
  <si>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</si>
  <si>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</si>
  <si>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</si>
  <si>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</si>
  <si>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</si>
  <si>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</si>
  <si>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</si>
  <si>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</si>
  <si>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</si>
  <si>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</si>
  <si>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</si>
  <si>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</si>
  <si>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</si>
  <si>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</si>
  <si>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</si>
  <si>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</si>
  <si>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</si>
  <si>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</si>
  <si>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</si>
  <si>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</si>
  <si>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</si>
  <si>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</si>
  <si>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</si>
  <si>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</si>
  <si>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</si>
  <si>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</si>
  <si>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</si>
  <si>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</si>
  <si>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</si>
  <si>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</si>
  <si>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</si>
  <si>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</si>
  <si>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</si>
  <si>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</si>
  <si>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</si>
  <si>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</si>
  <si>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</si>
  <si>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</si>
  <si>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</si>
  <si>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</si>
  <si>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</si>
  <si>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</si>
  <si>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</si>
  <si>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</si>
  <si>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</si>
  <si>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</si>
  <si>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</si>
  <si>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</si>
  <si>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</si>
  <si>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</si>
  <si>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</si>
  <si>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</si>
  <si>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</si>
  <si>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</si>
  <si>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</si>
  <si>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</si>
  <si>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</si>
  <si>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</si>
  <si>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</si>
  <si>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</si>
  <si>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</si>
  <si>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</si>
  <si>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</si>
  <si>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</si>
  <si>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</si>
  <si>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</si>
  <si>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</si>
  <si>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</si>
  <si>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</si>
  <si>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</si>
  <si>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</si>
  <si>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</si>
  <si>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</si>
  <si>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</si>
  <si>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</si>
  <si>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</si>
  <si>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</si>
  <si>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</si>
  <si>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</si>
  <si>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</si>
  <si>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</si>
  <si>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</si>
  <si>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</si>
  <si>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</si>
  <si>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</si>
  <si>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</si>
  <si>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</si>
  <si>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</si>
  <si>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</si>
  <si>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</si>
  <si>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</si>
  <si>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</si>
  <si>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</si>
  <si>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</si>
  <si>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</si>
  <si>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</si>
  <si>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</si>
  <si>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</si>
  <si>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</si>
  <si>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</si>
  <si>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</si>
  <si>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</si>
  <si>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</si>
  <si>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</si>
  <si>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</si>
  <si>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</si>
  <si>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</si>
  <si>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</si>
  <si>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</si>
  <si>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</si>
  <si>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</si>
  <si>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</si>
  <si>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</si>
  <si>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</si>
  <si>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</si>
  <si>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</si>
  <si>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</si>
  <si>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</si>
  <si>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</si>
  <si>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</si>
  <si>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</si>
  <si>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</si>
  <si>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</si>
  <si>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</si>
  <si>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</si>
  <si>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</si>
  <si>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</si>
  <si>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</si>
  <si>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</si>
  <si>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</si>
  <si>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</si>
  <si>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</si>
  <si>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</si>
  <si>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</si>
  <si>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</si>
  <si>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</si>
  <si>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</si>
  <si>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</si>
  <si>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</si>
  <si>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</si>
  <si>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</si>
  <si>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</si>
  <si>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</si>
  <si>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</si>
  <si>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</si>
  <si>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</si>
  <si>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</si>
  <si>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</si>
  <si>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</si>
  <si>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</si>
  <si>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</si>
  <si>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</si>
  <si>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</si>
  <si>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</si>
  <si>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</si>
  <si>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</si>
  <si>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</si>
  <si>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</si>
  <si>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</si>
  <si>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</si>
  <si>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</si>
  <si>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</si>
  <si>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</si>
  <si>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</si>
  <si>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</si>
  <si>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</si>
  <si>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</si>
  <si>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</si>
  <si>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</si>
  <si>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</si>
  <si>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</si>
  <si>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</si>
  <si>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</si>
  <si>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</si>
  <si>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</si>
  <si>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</si>
  <si>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</si>
  <si>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</si>
  <si>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</si>
  <si>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</si>
  <si>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</si>
  <si>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</si>
  <si>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</si>
  <si>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</si>
  <si>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</si>
  <si>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</si>
  <si>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</si>
  <si>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</si>
  <si>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</si>
  <si>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</si>
  <si>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</si>
  <si>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</si>
  <si>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</si>
  <si>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</si>
  <si>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</si>
  <si>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</si>
  <si>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</si>
  <si>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</si>
  <si>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</si>
  <si>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</si>
  <si>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</si>
  <si>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</si>
  <si>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</si>
  <si>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</si>
  <si>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</si>
  <si>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</si>
  <si>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</si>
  <si>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</si>
  <si>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</si>
  <si>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</si>
  <si>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</si>
  <si>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</si>
  <si>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</si>
  <si>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</si>
  <si>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</si>
  <si>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</si>
  <si>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</si>
  <si>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</si>
  <si>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</si>
  <si>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</si>
  <si>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</si>
  <si>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</si>
  <si>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</si>
  <si>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</si>
  <si>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</si>
  <si>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</si>
  <si>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</si>
  <si>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</si>
  <si>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</si>
  <si>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</si>
  <si>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</si>
  <si>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</si>
  <si>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</si>
  <si>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</si>
  <si>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</si>
  <si>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</si>
  <si>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</si>
  <si>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</si>
  <si>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</si>
  <si>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</si>
  <si>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</si>
  <si>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</si>
  <si>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</si>
  <si>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</si>
  <si>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</si>
  <si>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</si>
  <si>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</si>
  <si>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</si>
  <si>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</si>
  <si>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</si>
  <si>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</si>
  <si>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</si>
  <si>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</si>
  <si>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</si>
  <si>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</si>
  <si>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</si>
  <si>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</si>
  <si>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</si>
  <si>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</si>
  <si>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</si>
  <si>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</si>
  <si>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</si>
  <si>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</si>
  <si>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</si>
  <si>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</si>
  <si>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</si>
  <si>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</si>
  <si>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</si>
  <si>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</si>
  <si>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</si>
  <si>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</si>
  <si>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</si>
  <si>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</si>
  <si>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</si>
  <si>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</si>
  <si>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</si>
  <si>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</si>
  <si>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</si>
  <si>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</si>
  <si>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</si>
  <si>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</si>
  <si>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</si>
  <si>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</si>
  <si>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</si>
  <si>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</si>
  <si>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</si>
  <si>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</si>
  <si>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</si>
  <si>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</si>
  <si>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</si>
  <si>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</si>
  <si>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</si>
  <si>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</si>
  <si>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</si>
  <si>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</si>
  <si>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</si>
  <si>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</si>
  <si>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</si>
  <si>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</si>
  <si>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</si>
  <si>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</si>
  <si>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</si>
  <si>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</si>
  <si>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</si>
  <si>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</si>
  <si>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</si>
  <si>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</si>
  <si>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</si>
  <si>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</si>
  <si>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</si>
  <si>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</si>
  <si>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</si>
  <si>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</si>
  <si>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</si>
  <si>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</si>
  <si>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</si>
  <si>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</si>
  <si>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</si>
  <si>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</si>
  <si>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</si>
  <si>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</si>
  <si>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</si>
  <si>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</si>
  <si>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</si>
  <si>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</si>
  <si>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</si>
  <si>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</si>
  <si>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</si>
  <si>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</si>
  <si>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</si>
  <si>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</si>
  <si>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</si>
  <si>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</si>
  <si>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</si>
  <si>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</si>
  <si>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</si>
  <si>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</si>
  <si>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</si>
  <si>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</si>
  <si>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</si>
  <si>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</si>
  <si>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</si>
  <si>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</si>
  <si>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</si>
  <si>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</si>
  <si>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</si>
  <si>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</si>
  <si>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</si>
  <si>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</si>
  <si>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</si>
  <si>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</si>
  <si>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</si>
  <si>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</si>
  <si>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</si>
  <si>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</si>
  <si>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</si>
  <si>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</si>
  <si>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</si>
  <si>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</si>
  <si>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</si>
  <si>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</si>
  <si>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</si>
  <si>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</si>
  <si>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</si>
  <si>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</si>
  <si>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</si>
  <si>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</si>
  <si>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</si>
  <si>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</si>
  <si>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</si>
  <si>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</si>
  <si>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</si>
  <si>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</si>
  <si>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</si>
  <si>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</si>
  <si>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</si>
  <si>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</si>
  <si>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</si>
  <si>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</si>
  <si>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</si>
  <si>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</si>
  <si>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</si>
  <si>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</si>
  <si>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</si>
  <si>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</si>
  <si>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</si>
  <si>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</si>
  <si>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</si>
  <si>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</si>
  <si>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</si>
  <si>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</si>
  <si>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</si>
  <si>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</si>
  <si>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</si>
  <si>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</si>
  <si>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</si>
  <si>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</si>
  <si>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</si>
  <si>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</si>
  <si>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</si>
  <si>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</si>
  <si>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</si>
  <si>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</si>
  <si>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</si>
  <si>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</si>
  <si>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</si>
  <si>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</si>
  <si>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</si>
  <si>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</si>
  <si>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</si>
  <si>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</si>
  <si>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</si>
  <si>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</si>
  <si>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</si>
  <si>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</si>
  <si>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</si>
  <si>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</si>
  <si>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</si>
  <si>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</si>
  <si>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</si>
  <si>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</si>
  <si>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</si>
  <si>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</si>
  <si>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</si>
  <si>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</si>
  <si>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</si>
  <si>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</si>
  <si>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</si>
  <si>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</si>
  <si>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</si>
  <si>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</si>
  <si>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</si>
  <si>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</si>
  <si>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</si>
  <si>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</si>
  <si>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</si>
  <si>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</si>
  <si>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</si>
  <si>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</si>
  <si>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</si>
  <si>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</si>
  <si>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</si>
  <si>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</si>
  <si>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</si>
  <si>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</si>
  <si>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</si>
  <si>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</si>
  <si>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</si>
  <si>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</si>
  <si>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</si>
  <si>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</si>
  <si>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</si>
  <si>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</si>
  <si>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</si>
  <si>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</si>
  <si>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</si>
  <si>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</si>
  <si>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</si>
  <si>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</si>
  <si>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</si>
  <si>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</si>
  <si>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</si>
  <si>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</si>
  <si>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</si>
  <si>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</si>
  <si>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</si>
  <si>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</si>
  <si>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</si>
  <si>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</si>
  <si>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</si>
  <si>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</si>
  <si>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</si>
  <si>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</si>
  <si>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</si>
  <si>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</si>
  <si>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</si>
  <si>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</si>
  <si>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</si>
  <si>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</si>
  <si>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</si>
  <si>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</si>
  <si>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</si>
  <si>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</si>
  <si>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</si>
  <si>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</si>
  <si>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</si>
  <si>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</si>
  <si>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</si>
  <si>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</si>
  <si>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</si>
  <si>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</si>
  <si>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</si>
  <si>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</si>
  <si>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</si>
  <si>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</si>
  <si>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</si>
  <si>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</si>
  <si>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</si>
  <si>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</si>
  <si>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</si>
  <si>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</si>
  <si>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</si>
  <si>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</si>
  <si>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</si>
  <si>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</si>
  <si>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</si>
  <si>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</si>
  <si>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</si>
  <si>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</si>
  <si>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</si>
  <si>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</si>
  <si>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</si>
  <si>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</si>
  <si>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</si>
  <si>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</si>
  <si>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</si>
  <si>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</si>
  <si>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</si>
  <si>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</si>
  <si>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</si>
  <si>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</si>
  <si>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</si>
  <si>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</si>
  <si>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</si>
  <si>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</si>
  <si>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</si>
  <si>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</si>
  <si>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</si>
  <si>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</si>
  <si>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</si>
  <si>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</si>
  <si>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</si>
  <si>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</si>
  <si>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</si>
  <si>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</si>
  <si>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</si>
  <si>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</si>
  <si>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</si>
  <si>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</si>
  <si>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</si>
  <si>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</si>
  <si>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</si>
  <si>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</si>
  <si>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</si>
  <si>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</si>
  <si>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</si>
  <si>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</si>
  <si>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</si>
  <si>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</si>
  <si>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</si>
  <si>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</si>
  <si>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</si>
  <si>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</si>
  <si>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</si>
  <si>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</si>
  <si>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</si>
  <si>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</si>
  <si>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</si>
  <si>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</si>
  <si>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</si>
  <si>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</si>
  <si>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</si>
  <si>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</si>
  <si>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</si>
  <si>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</si>
  <si>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</si>
  <si>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</si>
  <si>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</si>
  <si>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</si>
  <si>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</si>
  <si>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</si>
  <si>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</si>
  <si>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</si>
  <si>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</si>
  <si>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</si>
  <si>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</si>
  <si>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</si>
  <si>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</si>
  <si>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</si>
  <si>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</si>
  <si>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</si>
  <si>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</si>
  <si>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</si>
  <si>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</si>
  <si>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</si>
  <si>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</si>
  <si>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</si>
  <si>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</si>
  <si>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</si>
  <si>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</si>
  <si>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</si>
  <si>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</si>
  <si>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</si>
  <si>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</si>
  <si>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</si>
  <si>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</si>
  <si>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</si>
  <si>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</si>
  <si>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</si>
  <si>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</si>
  <si>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</si>
  <si>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</si>
  <si>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</si>
  <si>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</si>
  <si>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</si>
  <si>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</si>
  <si>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</si>
  <si>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</si>
  <si>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</si>
  <si>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</si>
  <si>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</si>
  <si>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</si>
  <si>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</si>
  <si>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</si>
  <si>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</si>
  <si>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</si>
  <si>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</si>
  <si>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</si>
  <si>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</si>
  <si>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</si>
  <si>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</si>
  <si>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</si>
  <si>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</si>
  <si>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</si>
  <si>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</si>
  <si>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</si>
  <si>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</si>
  <si>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</si>
  <si>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</si>
  <si>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</si>
  <si>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</si>
  <si>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</si>
  <si>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</si>
  <si>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</si>
  <si>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</si>
  <si>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</si>
  <si>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</si>
  <si>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</si>
  <si>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</si>
  <si>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</si>
  <si>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</si>
  <si>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</si>
  <si>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</si>
  <si>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</si>
  <si>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</si>
  <si>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</si>
  <si>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</si>
  <si>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</si>
  <si>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</si>
  <si>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</si>
  <si>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</si>
  <si>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</si>
  <si>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</si>
  <si>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</si>
  <si>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</si>
  <si>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</si>
  <si>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</si>
  <si>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</si>
  <si>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</si>
  <si>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</si>
  <si>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</si>
  <si>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</si>
  <si>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</si>
  <si>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</si>
  <si>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</si>
  <si>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</si>
  <si>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</si>
  <si>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</si>
  <si>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</si>
  <si>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</si>
  <si>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</si>
  <si>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</si>
  <si>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</si>
  <si>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</si>
  <si>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</si>
  <si>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</si>
  <si>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</si>
  <si>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</si>
  <si>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</si>
  <si>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</si>
  <si>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</si>
  <si>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</si>
  <si>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</si>
  <si>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</si>
  <si>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</si>
  <si>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</si>
  <si>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</si>
  <si>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</si>
  <si>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</si>
  <si>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</si>
  <si>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</si>
  <si>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</si>
  <si>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</si>
  <si>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</si>
  <si>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</si>
  <si>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</si>
  <si>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</si>
  <si>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</si>
  <si>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</si>
  <si>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</si>
  <si>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</si>
  <si>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</si>
  <si>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</si>
  <si>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</si>
  <si>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</si>
  <si>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</si>
  <si>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</si>
  <si>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</si>
  <si>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</si>
  <si>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</si>
  <si>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</si>
  <si>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</si>
  <si>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</si>
  <si>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</si>
  <si>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</si>
  <si>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</si>
  <si>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</si>
  <si>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</si>
  <si>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</si>
  <si>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</si>
  <si>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</si>
  <si>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</si>
  <si>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</si>
  <si>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</si>
  <si>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</si>
  <si>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</si>
  <si>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</si>
  <si>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</si>
  <si>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</si>
  <si>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</si>
  <si>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</si>
  <si>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</si>
  <si>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</si>
  <si>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</si>
  <si>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</si>
  <si>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</si>
  <si>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</si>
  <si>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</si>
  <si>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</si>
  <si>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</si>
  <si>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</si>
  <si>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</si>
  <si>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</si>
  <si>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</si>
  <si>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</si>
  <si>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</si>
  <si>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</si>
  <si>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</si>
  <si>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</si>
  <si>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</si>
  <si>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</si>
  <si>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</si>
  <si>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</si>
  <si>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</si>
  <si>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</si>
  <si>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</si>
  <si>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</si>
  <si>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</si>
  <si>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</si>
  <si>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</si>
  <si>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</si>
  <si>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</si>
  <si>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</si>
  <si>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</si>
  <si>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</si>
  <si>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</si>
  <si>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</si>
  <si>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</si>
  <si>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</si>
  <si>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</si>
  <si>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</si>
  <si>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</si>
  <si>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</si>
  <si>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</si>
  <si>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</si>
  <si>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</si>
  <si>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</si>
  <si>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</si>
  <si>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</si>
  <si>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</si>
  <si>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</si>
  <si>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</si>
  <si>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</si>
  <si>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</si>
  <si>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</si>
  <si>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</si>
  <si>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</si>
  <si>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</si>
  <si>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</si>
  <si>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</si>
  <si>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</si>
  <si>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</si>
  <si>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</si>
  <si>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</si>
  <si>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</si>
  <si>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</si>
  <si>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</si>
  <si>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</si>
  <si>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</si>
  <si>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</si>
  <si>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</si>
  <si>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</si>
  <si>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</si>
  <si>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</si>
  <si>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</si>
  <si>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</si>
  <si>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</si>
  <si>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</si>
  <si>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</si>
  <si>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</si>
  <si>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</si>
  <si>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</si>
  <si>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</si>
  <si>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</si>
  <si>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</si>
  <si>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</si>
  <si>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</si>
  <si>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</si>
  <si>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</si>
  <si>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</si>
  <si>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</si>
  <si>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</si>
  <si>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</si>
  <si>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</si>
  <si>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</si>
  <si>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</si>
  <si>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</si>
  <si>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</si>
  <si>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</si>
  <si>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</si>
  <si>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</si>
  <si>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</si>
  <si>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</si>
  <si>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</si>
  <si>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</si>
  <si>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</si>
  <si>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</si>
  <si>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</si>
  <si>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</si>
  <si>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</si>
  <si>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</si>
  <si>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</si>
  <si>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</si>
  <si>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</si>
  <si>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</si>
  <si>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</si>
  <si>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</si>
  <si>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</si>
  <si>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</si>
  <si>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</si>
  <si>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</si>
  <si>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</si>
  <si>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</si>
  <si>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</si>
  <si>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</si>
  <si>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</si>
  <si>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</si>
  <si>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</si>
  <si>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</si>
  <si>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</si>
  <si>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</si>
  <si>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</si>
  <si>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</si>
  <si>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</si>
  <si>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</si>
  <si>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</si>
  <si>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</si>
  <si>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</si>
  <si>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</si>
  <si>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</si>
  <si>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</si>
  <si>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</si>
  <si>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</si>
  <si>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</si>
  <si>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</si>
  <si>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</si>
  <si>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</si>
  <si>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</si>
  <si>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</si>
  <si>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</si>
  <si>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</si>
  <si>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</si>
  <si>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</si>
  <si>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</si>
  <si>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</si>
  <si>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</si>
  <si>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</si>
  <si>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</si>
  <si>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</si>
  <si>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</si>
  <si>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</si>
  <si>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</si>
  <si>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</si>
  <si>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</si>
  <si>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</si>
  <si>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</si>
  <si>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</si>
  <si>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</si>
  <si>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</si>
  <si>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</si>
  <si>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</si>
  <si>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</si>
  <si>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</si>
  <si>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</si>
  <si>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</si>
  <si>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</si>
  <si>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</si>
  <si>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</si>
  <si>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</si>
  <si>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</si>
  <si>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</si>
  <si>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</si>
  <si>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</si>
  <si>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</si>
  <si>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</si>
  <si>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</si>
  <si>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</si>
  <si>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</si>
  <si>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</si>
  <si>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</si>
  <si>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</si>
  <si>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</si>
  <si>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</si>
  <si>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</si>
  <si>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</si>
  <si>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</si>
  <si>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</si>
  <si>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</si>
  <si>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</si>
  <si>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</si>
  <si>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</si>
  <si>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</si>
  <si>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</si>
  <si>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</si>
  <si>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</si>
  <si>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</si>
  <si>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</si>
  <si>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</si>
  <si>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</si>
  <si>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</si>
  <si>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</si>
  <si>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</si>
  <si>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</si>
  <si>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</si>
  <si>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</si>
  <si>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</si>
  <si>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</si>
  <si>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</si>
  <si>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</si>
  <si>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</si>
  <si>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</si>
  <si>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</si>
  <si>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</si>
  <si>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</si>
  <si>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</si>
  <si>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</si>
  <si>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</si>
  <si>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</si>
  <si>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</si>
  <si>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</si>
  <si>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</si>
  <si>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</si>
  <si>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</si>
  <si>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</si>
  <si>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</si>
  <si>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</si>
  <si>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</si>
  <si>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</si>
  <si>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</si>
  <si>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</si>
  <si>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</si>
  <si>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</si>
  <si>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</si>
  <si>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</si>
  <si>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</si>
  <si>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</si>
  <si>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</si>
  <si>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</si>
  <si>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</si>
  <si>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</si>
  <si>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</si>
  <si>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</si>
  <si>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</si>
  <si>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</si>
  <si>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</si>
  <si>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</si>
  <si>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</si>
  <si>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</si>
  <si>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</si>
  <si>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</si>
  <si>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</si>
  <si>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</si>
  <si>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</si>
  <si>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</si>
  <si>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</si>
  <si>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</si>
  <si>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</si>
  <si>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</si>
  <si>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</si>
  <si>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</si>
  <si>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</si>
  <si>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</si>
  <si>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</si>
  <si>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</si>
  <si>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</si>
  <si>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</si>
  <si>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</si>
  <si>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</si>
  <si>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</si>
  <si>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</si>
  <si>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</si>
  <si>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</si>
  <si>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</si>
  <si>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</si>
  <si>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</si>
  <si>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</si>
  <si>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</si>
  <si>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</si>
  <si>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</si>
  <si>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</si>
  <si>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</si>
  <si>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</si>
  <si>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</si>
  <si>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</si>
  <si>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</si>
  <si>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</si>
  <si>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</si>
  <si>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</si>
  <si>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</si>
  <si>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</si>
  <si>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</si>
  <si>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</si>
  <si>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</si>
  <si>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</si>
  <si>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</si>
  <si>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</si>
  <si>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</si>
  <si>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</si>
  <si>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</si>
  <si>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</si>
  <si>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</si>
  <si>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</si>
  <si>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</si>
  <si>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</si>
  <si>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</si>
  <si>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</si>
  <si>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</si>
  <si>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</si>
  <si>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</si>
  <si>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</si>
  <si>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</si>
  <si>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</si>
  <si>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</si>
  <si>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</si>
  <si>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</si>
  <si>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</si>
  <si>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</si>
  <si>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</si>
  <si>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</si>
  <si>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</si>
  <si>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</si>
  <si>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</si>
  <si>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</si>
  <si>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</si>
  <si>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</si>
  <si>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</si>
  <si>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</si>
  <si>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</si>
  <si>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</si>
  <si>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</si>
  <si>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</si>
  <si>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</si>
  <si>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</si>
  <si>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</si>
  <si>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</si>
  <si>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</si>
  <si>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</si>
  <si>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</si>
  <si>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</si>
  <si>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</si>
  <si>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</si>
  <si>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</si>
  <si>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</si>
  <si>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</si>
  <si>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</si>
  <si>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</si>
  <si>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</si>
  <si>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</si>
  <si>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</si>
  <si>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</si>
  <si>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</si>
  <si>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</si>
  <si>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</si>
  <si>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</si>
  <si>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</si>
  <si>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</si>
  <si>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</si>
  <si>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</si>
  <si>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</si>
  <si>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</si>
  <si>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</si>
  <si>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</si>
  <si>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</si>
  <si>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</si>
  <si>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</si>
  <si>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</si>
  <si>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</si>
  <si>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</si>
  <si>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</si>
  <si>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</si>
  <si>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</si>
  <si>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</si>
  <si>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</si>
  <si>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</si>
  <si>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</si>
  <si>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</si>
  <si>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</si>
  <si>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</si>
  <si>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</si>
  <si>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</si>
  <si>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</si>
  <si>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</si>
  <si>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</si>
  <si>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</si>
  <si>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</si>
  <si>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</si>
  <si>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</si>
  <si>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</si>
  <si>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</si>
  <si>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</si>
  <si>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</si>
  <si>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</si>
  <si>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</si>
  <si>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</si>
  <si>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</si>
  <si>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</si>
  <si>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</si>
  <si>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</si>
  <si>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</si>
  <si>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</si>
  <si>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</si>
  <si>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</si>
  <si>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</si>
  <si>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</si>
  <si>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</si>
  <si>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</si>
  <si>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</si>
  <si>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</si>
  <si>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</si>
  <si>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</si>
  <si>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</si>
  <si>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</si>
  <si>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</si>
  <si>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</si>
  <si>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</si>
  <si>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</si>
  <si>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</si>
  <si>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</si>
  <si>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</si>
  <si>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</si>
  <si>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</si>
  <si>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</si>
  <si>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</si>
  <si>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</si>
  <si>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</si>
  <si>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</si>
  <si>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</si>
  <si>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</si>
  <si>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</si>
  <si>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</si>
  <si>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</si>
  <si>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</si>
  <si>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</si>
  <si>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</si>
  <si>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</si>
  <si>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</si>
  <si>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</si>
  <si>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</si>
  <si>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</si>
  <si>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</si>
  <si>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</si>
  <si>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</si>
  <si>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</si>
  <si>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</si>
  <si>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</si>
  <si>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</si>
  <si>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</si>
  <si>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</si>
  <si>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</si>
  <si>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</si>
  <si>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</si>
  <si>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</si>
  <si>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</si>
  <si>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</si>
  <si>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</si>
  <si>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</si>
  <si>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</si>
  <si>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</si>
  <si>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</si>
  <si>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</si>
  <si>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</si>
  <si>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</si>
  <si>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</si>
  <si>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</si>
  <si>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</si>
  <si>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</si>
  <si>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</si>
  <si>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</si>
  <si>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</si>
  <si>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</si>
  <si>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</si>
  <si>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</si>
  <si>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</si>
  <si>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</si>
  <si>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</si>
  <si>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</si>
  <si>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</si>
  <si>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</si>
  <si>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</si>
  <si>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</si>
  <si>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</si>
  <si>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</si>
  <si>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</si>
  <si>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</si>
  <si>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</si>
  <si>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</si>
  <si>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</si>
  <si>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</si>
  <si>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</si>
  <si>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</si>
  <si>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</si>
  <si>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</si>
  <si>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</si>
  <si>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</si>
  <si>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</si>
  <si>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</si>
  <si>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</si>
  <si>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</si>
  <si>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</si>
  <si>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</si>
  <si>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</si>
  <si>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</si>
  <si>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</si>
  <si>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</si>
  <si>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</si>
  <si>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</si>
  <si>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</si>
  <si>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</si>
  <si>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</si>
  <si>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</si>
  <si>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</si>
  <si>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</si>
  <si>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</si>
  <si>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</si>
  <si>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</si>
  <si>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</si>
  <si>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</si>
  <si>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</si>
  <si>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</si>
  <si>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</si>
  <si>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</si>
  <si>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</si>
  <si>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</si>
  <si>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</si>
  <si>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</si>
  <si>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</si>
  <si>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</si>
  <si>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</si>
  <si>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</si>
  <si>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</si>
  <si>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</si>
  <si>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</si>
  <si>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</si>
  <si>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</si>
  <si>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</si>
  <si>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</si>
  <si>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</si>
  <si>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</si>
  <si>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</si>
  <si>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</si>
  <si>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</si>
  <si>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</si>
  <si>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</si>
  <si>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</si>
  <si>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</si>
  <si>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</si>
  <si>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</si>
  <si>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</si>
  <si>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</si>
  <si>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</si>
  <si>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</si>
  <si>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</si>
  <si>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</si>
  <si>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</si>
  <si>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</si>
  <si>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</si>
  <si>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</si>
  <si>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</si>
  <si>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</si>
  <si>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</si>
  <si>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</si>
  <si>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</si>
  <si>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</si>
  <si>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</si>
  <si>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</si>
  <si>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</si>
  <si>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</si>
  <si>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</si>
  <si>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</si>
  <si>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</si>
  <si>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</si>
  <si>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</si>
  <si>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</si>
  <si>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</si>
  <si>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</si>
  <si>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</si>
  <si>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</si>
  <si>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</si>
  <si>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</si>
  <si>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</si>
  <si>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</si>
  <si>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</si>
  <si>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</si>
  <si>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</si>
  <si>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</si>
  <si>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</si>
  <si>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</si>
  <si>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</si>
  <si>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</si>
  <si>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</si>
  <si>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</si>
  <si>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</si>
  <si>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</si>
  <si>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</si>
  <si>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</si>
  <si>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</si>
  <si>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</si>
  <si>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</si>
  <si>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</si>
  <si>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</si>
  <si>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</si>
  <si>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</si>
  <si>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</si>
  <si>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</si>
  <si>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</si>
  <si>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</si>
  <si>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</si>
  <si>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</si>
  <si>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</si>
  <si>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</si>
  <si>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</si>
  <si>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</si>
  <si>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</si>
  <si>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</si>
  <si>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</si>
  <si>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</si>
  <si>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</si>
  <si>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</si>
  <si>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</si>
  <si>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</si>
  <si>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</si>
  <si>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</si>
  <si>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</si>
  <si>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</si>
  <si>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</si>
  <si>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</si>
  <si>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</si>
  <si>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</si>
  <si>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</si>
  <si>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</si>
  <si>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</si>
  <si>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</si>
  <si>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</si>
  <si>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</si>
  <si>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</si>
  <si>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</si>
  <si>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</si>
  <si>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</si>
  <si>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</si>
  <si>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</si>
  <si>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</si>
  <si>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</si>
  <si>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</si>
  <si>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</si>
  <si>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</si>
  <si>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</si>
  <si>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</si>
  <si>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</si>
  <si>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</si>
  <si>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</si>
  <si>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</si>
  <si>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</si>
  <si>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</si>
  <si>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</si>
  <si>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</si>
  <si>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</si>
  <si>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</si>
  <si>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</si>
  <si>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</si>
  <si>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</si>
  <si>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</si>
  <si>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</si>
  <si>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</si>
  <si>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</si>
  <si>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</si>
  <si>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</si>
  <si>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</si>
  <si>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</si>
  <si>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</si>
  <si>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</si>
  <si>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</si>
  <si>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</si>
  <si>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</si>
  <si>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</si>
  <si>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</si>
  <si>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</si>
  <si>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</si>
  <si>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</si>
  <si>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</si>
  <si>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</si>
  <si>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</si>
  <si>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</si>
  <si>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</si>
  <si>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</si>
  <si>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</si>
  <si>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</si>
  <si>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</si>
  <si>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</si>
  <si>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</si>
  <si>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</si>
  <si>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</si>
  <si>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</si>
  <si>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</si>
  <si>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</si>
  <si>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</si>
  <si>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</si>
  <si>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</si>
  <si>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</si>
  <si>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</si>
  <si>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</si>
  <si>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</si>
  <si>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</si>
  <si>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</si>
  <si>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</si>
  <si>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</si>
  <si>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</si>
  <si>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</si>
  <si>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</si>
  <si>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</si>
  <si>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</si>
  <si>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</si>
  <si>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</si>
  <si>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</si>
  <si>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</si>
  <si>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</si>
  <si>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</si>
  <si>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</si>
  <si>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</si>
  <si>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</si>
  <si>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</si>
  <si>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</si>
  <si>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</si>
  <si>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</si>
  <si>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</si>
  <si>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</si>
  <si>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</si>
  <si>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</si>
  <si>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</si>
  <si>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</si>
  <si>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</si>
  <si>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</si>
  <si>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</si>
  <si>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</si>
  <si>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</si>
  <si>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</si>
  <si>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</si>
  <si>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</si>
  <si>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</si>
  <si>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</si>
  <si>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</si>
  <si>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</si>
  <si>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</si>
  <si>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</si>
  <si>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</si>
  <si>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</si>
  <si>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</si>
  <si>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</si>
  <si>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</si>
  <si>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</si>
  <si>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</si>
  <si>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</si>
  <si>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</si>
  <si>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</si>
  <si>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</si>
  <si>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</si>
  <si>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</si>
  <si>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</si>
  <si>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</si>
  <si>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</si>
  <si>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</si>
  <si>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</si>
  <si>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</si>
  <si>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</si>
  <si>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</si>
  <si>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</si>
  <si>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</si>
  <si>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</si>
  <si>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</si>
  <si>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</si>
  <si>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</si>
  <si>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</si>
  <si>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</si>
  <si>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</si>
  <si>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</si>
  <si>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</si>
  <si>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</si>
  <si>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</si>
  <si>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</si>
  <si>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</si>
  <si>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</si>
  <si>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</si>
  <si>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</si>
  <si>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</si>
  <si>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</si>
  <si>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</si>
  <si>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</si>
  <si>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</si>
  <si>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</si>
  <si>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</si>
  <si>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</si>
  <si>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</si>
  <si>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</si>
  <si>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</si>
  <si>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</si>
  <si>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</si>
  <si>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</si>
  <si>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</si>
  <si>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</si>
  <si>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</si>
  <si>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</si>
  <si>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</si>
  <si>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</si>
  <si>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</si>
  <si>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</si>
  <si>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</si>
  <si>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</si>
  <si>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</si>
  <si>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</si>
  <si>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</si>
  <si>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</si>
  <si>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</si>
  <si>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</si>
  <si>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</si>
  <si>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</si>
  <si>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</si>
  <si>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</si>
  <si>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</si>
  <si>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</si>
  <si>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</si>
  <si>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</si>
  <si>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</si>
  <si>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</si>
  <si>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</si>
  <si>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</si>
  <si>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</si>
  <si>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</si>
  <si>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</si>
  <si>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</si>
  <si>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</si>
  <si>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</si>
  <si>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</si>
  <si>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</si>
  <si>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</si>
  <si>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</si>
  <si>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</si>
  <si>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</si>
  <si>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</si>
  <si>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</si>
  <si>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</si>
  <si>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</si>
  <si>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</si>
  <si>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</si>
  <si>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</si>
  <si>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</si>
  <si>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</si>
  <si>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</si>
  <si>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</si>
  <si>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</si>
  <si>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</si>
  <si>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</si>
  <si>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</si>
  <si>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</si>
  <si>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</si>
  <si>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</si>
  <si>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</si>
  <si>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</si>
  <si>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</si>
  <si>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</si>
  <si>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</si>
  <si>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</si>
  <si>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</si>
  <si>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</si>
  <si>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</si>
  <si>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</si>
  <si>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</si>
  <si>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</si>
  <si>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</si>
  <si>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</si>
  <si>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</si>
  <si>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</si>
  <si>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</si>
  <si>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</si>
  <si>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</si>
  <si>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</si>
  <si>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</si>
  <si>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</si>
  <si>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</si>
  <si>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</si>
  <si>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</si>
  <si>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</si>
  <si>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</si>
  <si>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</si>
  <si>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</si>
  <si>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</si>
  <si>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</si>
  <si>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</si>
  <si>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</si>
  <si>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</si>
  <si>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</si>
  <si>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</si>
  <si>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</si>
  <si>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</si>
  <si>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</si>
  <si>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</si>
  <si>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</si>
  <si>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</si>
  <si>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</si>
  <si>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</si>
  <si>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</si>
  <si>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</si>
  <si>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</si>
  <si>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</si>
  <si>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</si>
  <si>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</si>
  <si>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</si>
  <si>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</si>
  <si>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</si>
  <si>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</si>
  <si>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</si>
  <si>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</si>
  <si>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</si>
  <si>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</si>
  <si>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</si>
  <si>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</si>
  <si>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</si>
  <si>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</si>
  <si>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</si>
  <si>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</si>
  <si>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</si>
  <si>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</si>
  <si>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</si>
  <si>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</si>
  <si>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</si>
  <si>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</si>
  <si>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</si>
  <si>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</si>
  <si>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</si>
  <si>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</si>
  <si>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</si>
  <si>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</si>
  <si>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</si>
  <si>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</si>
  <si>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</si>
  <si>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</si>
  <si>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</si>
  <si>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</si>
  <si>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</si>
  <si>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</si>
  <si>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</si>
  <si>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</si>
  <si>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</si>
  <si>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</si>
  <si>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</si>
  <si>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</si>
  <si>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</si>
  <si>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</si>
  <si>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</si>
  <si>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</si>
  <si>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</si>
  <si>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</si>
  <si>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</si>
  <si>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</si>
  <si>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</si>
  <si>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</si>
  <si>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</si>
  <si>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</si>
  <si>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</si>
  <si>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</si>
  <si>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</si>
  <si>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</si>
  <si>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</si>
  <si>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</si>
  <si>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</si>
  <si>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</si>
  <si>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</si>
  <si>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</si>
  <si>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</si>
  <si>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</si>
  <si>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</si>
  <si>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</si>
  <si>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</si>
  <si>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</si>
  <si>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</si>
  <si>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</si>
  <si>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</si>
  <si>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</si>
  <si>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</si>
  <si>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</si>
  <si>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</si>
  <si>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</si>
  <si>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</si>
  <si>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</si>
  <si>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</si>
  <si>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</si>
  <si>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</si>
  <si>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</si>
  <si>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</si>
  <si>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</si>
  <si>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</si>
  <si>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</si>
  <si>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</si>
  <si>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</si>
  <si>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</si>
  <si>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</si>
  <si>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</si>
  <si>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</si>
  <si>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</si>
  <si>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</si>
  <si>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</si>
  <si>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</si>
  <si>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</si>
  <si>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</si>
  <si>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</si>
  <si>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</si>
  <si>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</si>
  <si>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</si>
  <si>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</si>
  <si>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</si>
  <si>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</si>
  <si>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</si>
  <si>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</si>
  <si>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</si>
  <si>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</si>
  <si>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</si>
  <si>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</si>
  <si>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</si>
  <si>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</si>
  <si>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</si>
  <si>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</si>
  <si>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</si>
  <si>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</si>
  <si>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</si>
  <si>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</si>
  <si>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</si>
  <si>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</si>
  <si>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</si>
  <si>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</si>
  <si>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</si>
  <si>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</si>
  <si>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</si>
  <si>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</si>
  <si>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</si>
  <si>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</si>
  <si>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</si>
  <si>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</si>
  <si>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</si>
  <si>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</si>
  <si>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</si>
  <si>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</si>
  <si>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</si>
  <si>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</si>
  <si>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</si>
  <si>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</si>
  <si>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</si>
  <si>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</si>
  <si>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</si>
  <si>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</si>
  <si>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</si>
  <si>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</si>
  <si>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</si>
  <si>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</si>
  <si>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</si>
  <si>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</si>
  <si>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</si>
  <si>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</si>
  <si>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</si>
  <si>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</si>
  <si>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</si>
  <si>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</si>
  <si>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</si>
  <si>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</si>
  <si>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</si>
  <si>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</si>
  <si>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</si>
  <si>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</si>
  <si>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</si>
  <si>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</si>
  <si>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</si>
  <si>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</si>
  <si>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</si>
  <si>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</si>
  <si>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</si>
  <si>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</si>
  <si>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</si>
  <si>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</si>
  <si>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</si>
  <si>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</si>
  <si>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</si>
  <si>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</si>
  <si>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</si>
  <si>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</si>
  <si>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</si>
  <si>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</si>
  <si>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</si>
  <si>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</si>
  <si>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</si>
  <si>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</si>
  <si>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</si>
  <si>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</si>
  <si>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</si>
  <si>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</si>
  <si>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</si>
  <si>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</si>
  <si>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</si>
  <si>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</si>
  <si>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</si>
  <si>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</si>
  <si>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</si>
  <si>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</si>
  <si>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</si>
  <si>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</si>
  <si>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</si>
  <si>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</si>
  <si>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</si>
  <si>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</si>
  <si>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</si>
  <si>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</si>
  <si>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</si>
  <si>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</si>
  <si>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</si>
  <si>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</si>
  <si>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</si>
  <si>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</si>
  <si>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</si>
  <si>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</si>
  <si>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</si>
  <si>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</si>
  <si>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</si>
  <si>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</si>
  <si>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</si>
  <si>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</si>
  <si>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</si>
  <si>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</si>
  <si>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</si>
  <si>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</si>
  <si>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</si>
  <si>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</si>
  <si>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</si>
  <si>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</si>
  <si>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</si>
  <si>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</si>
  <si>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</si>
  <si>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</si>
  <si>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</si>
  <si>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</si>
  <si>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</si>
  <si>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</si>
  <si>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</si>
  <si>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</si>
  <si>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</si>
  <si>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</si>
  <si>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</si>
  <si>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</si>
  <si>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</si>
  <si>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</si>
  <si>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</si>
  <si>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</si>
  <si>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</si>
  <si>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</si>
  <si>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</si>
  <si>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</si>
  <si>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</si>
  <si>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</si>
  <si>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</si>
  <si>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</si>
  <si>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</si>
  <si>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</si>
  <si>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</si>
  <si>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</si>
  <si>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</si>
  <si>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</si>
  <si>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</si>
  <si>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</si>
  <si>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</si>
  <si>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</si>
  <si>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</si>
  <si>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</si>
  <si>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</si>
  <si>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</si>
  <si>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</si>
  <si>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</si>
  <si>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</si>
  <si>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</si>
  <si>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</si>
  <si>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</si>
  <si>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</si>
  <si>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</si>
  <si>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</si>
  <si>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</si>
  <si>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</si>
  <si>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</si>
  <si>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</si>
  <si>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</si>
  <si>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</si>
  <si>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</si>
  <si>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</si>
  <si>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</si>
  <si>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</si>
  <si>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</si>
  <si>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</si>
  <si>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</si>
  <si>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</si>
  <si>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</si>
  <si>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</si>
  <si>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</si>
  <si>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</si>
  <si>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</si>
  <si>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</si>
  <si>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</si>
  <si>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</si>
  <si>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</si>
  <si>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</si>
  <si>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</si>
  <si>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</si>
  <si>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</si>
  <si>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</si>
  <si>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</si>
  <si>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</si>
  <si>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</si>
  <si>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</si>
  <si>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</si>
  <si>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</si>
  <si>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</si>
  <si>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</si>
  <si>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</si>
  <si>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</si>
  <si>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</si>
  <si>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</si>
  <si>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</si>
  <si>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</si>
  <si>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</si>
  <si>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</si>
  <si>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</si>
  <si>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</si>
  <si>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</si>
  <si>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</si>
  <si>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</si>
  <si>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</si>
  <si>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</si>
  <si>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</si>
  <si>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</si>
  <si>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</si>
  <si>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</si>
  <si>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</si>
  <si>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</si>
  <si>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</si>
  <si>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</si>
  <si>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</si>
  <si>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</si>
  <si>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</si>
  <si>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</si>
  <si>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</si>
  <si>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</si>
  <si>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</si>
  <si>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</si>
  <si>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</si>
  <si>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</si>
  <si>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</si>
  <si>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</si>
  <si>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</si>
  <si>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</si>
  <si>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</si>
  <si>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</si>
  <si>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</si>
  <si>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</si>
  <si>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</si>
  <si>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</si>
  <si>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</si>
  <si>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</si>
  <si>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</si>
  <si>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</si>
  <si>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</si>
  <si>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</si>
  <si>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</si>
  <si>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</si>
  <si>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</si>
  <si>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</si>
  <si>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</si>
  <si>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</si>
  <si>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</si>
  <si>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</si>
  <si>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</si>
  <si>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</si>
  <si>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</si>
  <si>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</si>
  <si>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</si>
  <si>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</si>
  <si>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</si>
  <si>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</si>
  <si>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</si>
  <si>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</si>
  <si>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</si>
  <si>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</si>
  <si>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</si>
  <si>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</si>
  <si>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</si>
  <si>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</si>
  <si>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</si>
  <si>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</si>
  <si>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</si>
  <si>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</si>
  <si>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</si>
  <si>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</si>
  <si>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</si>
  <si>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</si>
  <si>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</si>
  <si>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</si>
  <si>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</si>
  <si>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</si>
  <si>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</si>
  <si>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</si>
  <si>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</si>
  <si>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</si>
  <si>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</si>
  <si>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</si>
  <si>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</si>
  <si>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</si>
  <si>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</si>
  <si>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</si>
  <si>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</si>
  <si>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</si>
  <si>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</si>
  <si>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</si>
  <si>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</si>
  <si>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</si>
  <si>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</si>
  <si>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</si>
  <si>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</si>
  <si>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</si>
  <si>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</si>
  <si>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</si>
  <si>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</si>
  <si>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</si>
  <si>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</si>
  <si>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</si>
  <si>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</si>
  <si>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</si>
  <si>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</si>
  <si>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</si>
  <si>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</si>
  <si>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</si>
  <si>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</si>
  <si>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</si>
  <si>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</si>
  <si>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</si>
  <si>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</si>
  <si>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</si>
  <si>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</si>
  <si>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</si>
  <si>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</si>
  <si>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</si>
  <si>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</si>
  <si>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</si>
  <si>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</si>
  <si>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</si>
  <si>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</si>
  <si>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</si>
  <si>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</si>
  <si>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</si>
  <si>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</si>
  <si>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</si>
  <si>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</si>
  <si>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</si>
  <si>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</si>
  <si>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</si>
  <si>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</si>
  <si>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</si>
  <si>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</si>
  <si>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</si>
  <si>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</si>
  <si>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</si>
  <si>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</si>
  <si>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</si>
  <si>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</si>
  <si>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</si>
  <si>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</si>
  <si>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</si>
  <si>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</si>
  <si>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</si>
  <si>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</si>
  <si>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</si>
  <si>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</si>
  <si>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</si>
  <si>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</si>
  <si>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</si>
  <si>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</si>
  <si>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</si>
  <si>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</si>
  <si>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</si>
  <si>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</si>
  <si>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</si>
  <si>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</si>
  <si>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</si>
  <si>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</si>
  <si>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</si>
  <si>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</si>
  <si>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</si>
  <si>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</si>
  <si>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</si>
  <si>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</si>
  <si>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</si>
  <si>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</si>
  <si>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</si>
  <si>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</si>
  <si>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</si>
  <si>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</si>
  <si>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</si>
  <si>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</si>
  <si>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</si>
  <si>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</si>
  <si>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</si>
  <si>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</si>
  <si>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</si>
  <si>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</si>
  <si>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</si>
  <si>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</si>
  <si>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</si>
  <si>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</si>
  <si>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</si>
  <si>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</si>
  <si>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</si>
  <si>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</si>
  <si>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</si>
  <si>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</si>
  <si>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</si>
  <si>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</si>
  <si>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</si>
  <si>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</si>
  <si>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</si>
  <si>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</si>
  <si>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</si>
  <si>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</si>
  <si>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</si>
  <si>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</si>
  <si>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</si>
  <si>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</si>
  <si>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</si>
  <si>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</si>
  <si>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</si>
  <si>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</si>
  <si>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</si>
  <si>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</si>
  <si>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</si>
  <si>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</si>
  <si>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</si>
  <si>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</si>
  <si>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</si>
  <si>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</si>
  <si>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</si>
  <si>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</si>
  <si>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</si>
  <si>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</si>
  <si>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</si>
  <si>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</si>
  <si>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</si>
  <si>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</si>
  <si>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</si>
  <si>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</si>
  <si>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</si>
  <si>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</si>
  <si>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</si>
  <si>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</si>
  <si>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</si>
  <si>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</si>
  <si>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</si>
  <si>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</si>
  <si>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</si>
  <si>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</si>
  <si>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</si>
  <si>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</si>
  <si>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</si>
  <si>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</si>
  <si>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</si>
  <si>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</si>
  <si>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</si>
  <si>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</si>
  <si>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</si>
  <si>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</si>
  <si>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</si>
  <si>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</si>
  <si>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</si>
  <si>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</si>
  <si>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</si>
  <si>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</si>
  <si>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</si>
  <si>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</si>
  <si>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</si>
  <si>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</si>
  <si>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</si>
  <si>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</si>
  <si>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</si>
  <si>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</si>
  <si>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</si>
  <si>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</si>
  <si>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</si>
  <si>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</si>
  <si>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</si>
  <si>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</si>
  <si>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</si>
  <si>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</si>
  <si>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</si>
  <si>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</si>
  <si>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</si>
  <si>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</si>
  <si>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</si>
  <si>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</si>
  <si>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</si>
  <si>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</si>
  <si>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</si>
  <si>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</si>
  <si>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</si>
  <si>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</si>
  <si>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</si>
  <si>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</si>
  <si>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</si>
  <si>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</si>
  <si>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</si>
  <si>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</si>
  <si>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</si>
  <si>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</si>
  <si>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</si>
  <si>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</si>
  <si>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</si>
  <si>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</si>
  <si>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</si>
  <si>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</si>
  <si>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</si>
  <si>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</si>
  <si>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</si>
  <si>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</si>
  <si>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</si>
  <si>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</si>
  <si>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</si>
  <si>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</si>
  <si>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</si>
  <si>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</si>
  <si>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</si>
  <si>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</si>
  <si>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</si>
  <si>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</si>
  <si>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</si>
  <si>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</si>
  <si>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</si>
  <si>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</si>
  <si>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</si>
  <si>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</si>
  <si>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</si>
  <si>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</si>
  <si>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</si>
  <si>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</si>
  <si>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</si>
  <si>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</si>
  <si>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</si>
  <si>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</si>
  <si>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</si>
  <si>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</si>
  <si>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</si>
  <si>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</si>
  <si>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</si>
  <si>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</si>
  <si>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</si>
  <si>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</si>
  <si>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</si>
  <si>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</si>
  <si>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</si>
  <si>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</si>
  <si>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</si>
  <si>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</si>
  <si>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</si>
  <si>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</si>
  <si>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</si>
  <si>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</si>
  <si>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</si>
  <si>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</si>
  <si>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</si>
  <si>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</si>
  <si>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</si>
  <si>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</si>
  <si>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</si>
  <si>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</si>
  <si>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</si>
  <si>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</si>
  <si>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</si>
  <si>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</si>
  <si>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</si>
  <si>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</si>
  <si>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</si>
  <si>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</si>
  <si>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</si>
  <si>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</si>
  <si>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</si>
  <si>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</si>
  <si>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</si>
  <si>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</si>
  <si>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</si>
  <si>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</si>
  <si>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</si>
  <si>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</si>
  <si>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</si>
  <si>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</si>
  <si>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</si>
  <si>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</si>
  <si>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</si>
  <si>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</si>
  <si>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</si>
  <si>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</si>
  <si>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</si>
  <si>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</si>
  <si>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</si>
  <si>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</si>
  <si>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</si>
  <si>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</si>
  <si>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</si>
  <si>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</si>
  <si>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</si>
  <si>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</si>
  <si>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</si>
  <si>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</si>
  <si>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</si>
  <si>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</si>
  <si>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</si>
  <si>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</si>
  <si>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</si>
  <si>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</si>
  <si>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</si>
  <si>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</si>
  <si>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</si>
  <si>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</si>
  <si>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</si>
  <si>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</si>
  <si>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</si>
  <si>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</si>
  <si>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</si>
  <si>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</si>
  <si>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</si>
  <si>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</si>
  <si>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</si>
  <si>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</si>
  <si>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</si>
  <si>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</si>
  <si>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</si>
  <si>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</si>
  <si>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</si>
  <si>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</si>
  <si>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</si>
  <si>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</si>
  <si>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</si>
  <si>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</si>
  <si>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</si>
  <si>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</si>
  <si>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</si>
  <si>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</si>
  <si>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</si>
  <si>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</si>
  <si>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</si>
  <si>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</si>
  <si>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</si>
  <si>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</si>
  <si>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</si>
  <si>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</si>
  <si>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</si>
  <si>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</si>
  <si>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</si>
  <si>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</si>
  <si>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</si>
  <si>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</si>
  <si>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</si>
  <si>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</si>
  <si>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</si>
  <si>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</si>
  <si>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</si>
  <si>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</si>
  <si>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</si>
  <si>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</si>
  <si>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</si>
  <si>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</si>
  <si>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</si>
  <si>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</si>
  <si>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</si>
  <si>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</si>
  <si>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</si>
  <si>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</si>
  <si>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</si>
  <si>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</si>
  <si>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</si>
  <si>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</si>
  <si>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</si>
  <si>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</si>
  <si>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</si>
  <si>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</si>
  <si>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</si>
  <si>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</si>
  <si>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</si>
  <si>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</si>
  <si>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</si>
  <si>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</si>
  <si>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</si>
  <si>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</si>
  <si>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</si>
  <si>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</si>
  <si>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</si>
  <si>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</si>
  <si>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</si>
  <si>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</si>
  <si>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</si>
  <si>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</si>
  <si>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</si>
  <si>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</si>
  <si>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</si>
  <si>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</si>
  <si>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</si>
  <si>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</si>
  <si>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</si>
  <si>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</si>
  <si>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</si>
  <si>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</si>
  <si>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</si>
  <si>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</si>
  <si>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</si>
  <si>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</si>
  <si>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</si>
  <si>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</si>
  <si>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</si>
  <si>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</si>
  <si>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</si>
  <si>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</si>
  <si>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</si>
  <si>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</si>
  <si>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</si>
  <si>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</si>
  <si>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</si>
  <si>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</si>
  <si>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</si>
  <si>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</si>
  <si>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</si>
  <si>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</si>
  <si>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</si>
  <si>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</si>
  <si>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</si>
  <si>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</si>
  <si>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</si>
  <si>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</si>
  <si>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</si>
  <si>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</si>
  <si>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</si>
  <si>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</si>
  <si>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</si>
  <si>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</si>
  <si>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</si>
  <si>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</si>
  <si>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</si>
  <si>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</si>
  <si>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</si>
  <si>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</si>
  <si>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</si>
  <si>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</si>
  <si>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</si>
  <si>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</si>
  <si>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</si>
  <si>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</si>
  <si>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</si>
  <si>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</si>
  <si>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</si>
  <si>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</si>
  <si>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</si>
  <si>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</si>
  <si>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</si>
  <si>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</si>
  <si>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</si>
  <si>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</si>
  <si>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</si>
  <si>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</si>
  <si>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</si>
  <si>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</si>
  <si>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</si>
  <si>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</si>
  <si>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</si>
  <si>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</si>
  <si>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</si>
  <si>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</si>
  <si>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</si>
  <si>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</si>
  <si>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</si>
  <si>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</si>
  <si>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</si>
  <si>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</si>
  <si>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</si>
  <si>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</si>
  <si>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</si>
  <si>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</si>
  <si>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</si>
  <si>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</si>
  <si>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</si>
  <si>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</si>
  <si>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</si>
  <si>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</si>
  <si>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</si>
  <si>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</si>
  <si>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</si>
  <si>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</si>
  <si>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</si>
  <si>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</si>
  <si>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</si>
  <si>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</si>
  <si>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</si>
  <si>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</si>
  <si>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</si>
  <si>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</si>
  <si>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</si>
  <si>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</si>
  <si>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</si>
  <si>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</si>
  <si>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</si>
  <si>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</si>
  <si>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</si>
  <si>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</si>
  <si>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</si>
  <si>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</si>
  <si>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</si>
  <si>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</si>
  <si>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</si>
  <si>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</si>
  <si>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</si>
  <si>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</si>
  <si>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</si>
  <si>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</si>
  <si>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</si>
  <si>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</si>
  <si>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</si>
  <si>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</si>
  <si>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</si>
  <si>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</si>
  <si>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</si>
  <si>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</si>
  <si>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</si>
  <si>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</si>
  <si>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</si>
  <si>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</si>
  <si>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</si>
  <si>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</si>
  <si>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</si>
  <si>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</si>
  <si>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</si>
  <si>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</si>
  <si>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</si>
  <si>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</si>
  <si>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</si>
  <si>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</si>
  <si>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</si>
  <si>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</si>
  <si>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</si>
  <si>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</si>
  <si>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</si>
  <si>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</si>
  <si>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</si>
  <si>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</si>
  <si>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</si>
  <si>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</si>
  <si>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</si>
  <si>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</si>
  <si>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</si>
  <si>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</si>
  <si>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</si>
  <si>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</si>
  <si>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</si>
  <si>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</si>
  <si>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</si>
  <si>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</si>
  <si>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</si>
  <si>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</si>
  <si>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</si>
  <si>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</si>
  <si>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</si>
  <si>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</si>
  <si>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</si>
  <si>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</si>
  <si>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</si>
  <si>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</si>
  <si>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</si>
  <si>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</si>
  <si>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</si>
  <si>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</si>
  <si>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</si>
  <si>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</si>
  <si>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</si>
  <si>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</si>
  <si>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</si>
  <si>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</si>
  <si>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</si>
  <si>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</si>
  <si>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</si>
  <si>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</si>
  <si>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</si>
  <si>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</si>
  <si>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</si>
  <si>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</si>
  <si>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</si>
  <si>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</si>
  <si>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</si>
  <si>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</si>
  <si>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</si>
  <si>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</si>
  <si>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</si>
  <si>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</si>
  <si>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</si>
  <si>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</si>
  <si>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</si>
  <si>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</si>
  <si>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</si>
  <si>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</si>
  <si>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</si>
  <si>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</si>
  <si>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</si>
  <si>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</si>
  <si>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</si>
  <si>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</si>
  <si>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</si>
  <si>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</si>
  <si>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</si>
  <si>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</si>
  <si>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</si>
  <si>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</si>
  <si>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</si>
  <si>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</si>
  <si>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</si>
  <si>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</si>
  <si>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</si>
  <si>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</si>
  <si>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</si>
  <si>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</si>
  <si>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</si>
  <si>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</si>
  <si>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</si>
  <si>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</si>
  <si>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</si>
  <si>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</si>
  <si>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</si>
  <si>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</si>
  <si>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</si>
  <si>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</si>
  <si>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</si>
  <si>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</si>
  <si>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</si>
  <si>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</si>
  <si>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</si>
  <si>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</si>
  <si>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</si>
  <si>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</si>
  <si>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</si>
  <si>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</si>
  <si>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</si>
  <si>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</si>
  <si>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</si>
  <si>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</si>
  <si>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</si>
  <si>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</si>
  <si>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</si>
  <si>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</si>
  <si>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</si>
  <si>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</si>
  <si>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</si>
  <si>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</si>
  <si>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</si>
  <si>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</si>
  <si>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</si>
  <si>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</si>
  <si>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</si>
  <si>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</si>
  <si>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</si>
  <si>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</si>
  <si>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</si>
  <si>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</si>
  <si>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</si>
  <si>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</si>
  <si>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</si>
  <si>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</si>
  <si>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</si>
  <si>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</si>
  <si>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</si>
  <si>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</si>
  <si>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</si>
  <si>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</si>
  <si>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</si>
  <si>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</si>
  <si>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</si>
  <si>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</si>
  <si>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</si>
  <si>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</si>
  <si>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</si>
  <si>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</si>
  <si>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</si>
  <si>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</si>
  <si>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</si>
  <si>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</si>
  <si>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</si>
  <si>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</si>
  <si>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</si>
  <si>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</si>
  <si>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</si>
  <si>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</si>
  <si>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</si>
  <si>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</si>
  <si>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</si>
  <si>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</si>
  <si>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</si>
  <si>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</si>
  <si>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</si>
  <si>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</si>
  <si>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</si>
  <si>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</si>
  <si>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</si>
  <si>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</si>
  <si>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</si>
  <si>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</si>
  <si>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</si>
  <si>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</si>
  <si>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</si>
  <si>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</si>
  <si>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</si>
  <si>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</si>
  <si>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</si>
  <si>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</si>
  <si>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</si>
  <si>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</si>
  <si>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</si>
  <si>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</si>
  <si>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</si>
  <si>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</si>
  <si>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</si>
  <si>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</si>
  <si>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</si>
  <si>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</si>
  <si>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</si>
  <si>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</si>
  <si>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</si>
  <si>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</si>
  <si>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</si>
  <si>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</si>
  <si>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</si>
  <si>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</si>
  <si>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</si>
  <si>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</si>
  <si>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</si>
  <si>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</si>
  <si>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</si>
  <si>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</si>
  <si>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</si>
  <si>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</si>
  <si>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</si>
  <si>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</si>
  <si>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</si>
  <si>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</si>
  <si>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</si>
  <si>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</si>
  <si>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</si>
  <si>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</si>
  <si>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</si>
  <si>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</si>
  <si>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</si>
  <si>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</si>
  <si>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</si>
  <si>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</si>
  <si>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</si>
  <si>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</si>
  <si>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</si>
  <si>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</si>
  <si>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</si>
  <si>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</si>
  <si>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</si>
  <si>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</si>
  <si>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</si>
  <si>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</si>
  <si>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</si>
  <si>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</si>
  <si>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</si>
  <si>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</si>
  <si>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</si>
  <si>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</si>
  <si>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</si>
  <si>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</si>
  <si>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</si>
  <si>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</si>
  <si>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</si>
  <si>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</si>
  <si>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</si>
  <si>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</si>
  <si>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</si>
  <si>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</si>
  <si>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</si>
  <si>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</si>
  <si>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</si>
  <si>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</si>
  <si>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</si>
  <si>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</si>
  <si>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</si>
  <si>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</si>
  <si>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</si>
  <si>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</si>
  <si>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</si>
  <si>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</si>
  <si>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</si>
  <si>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</si>
  <si>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</si>
  <si>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</si>
  <si>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</si>
  <si>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</si>
  <si>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</si>
  <si>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</si>
  <si>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</si>
  <si>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</si>
  <si>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</si>
  <si>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</si>
  <si>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</si>
  <si>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</si>
  <si>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</si>
  <si>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</si>
  <si>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</si>
  <si>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</si>
  <si>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</si>
  <si>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</si>
  <si>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</si>
  <si>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</si>
  <si>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</si>
  <si>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</si>
  <si>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</si>
  <si>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</si>
  <si>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</si>
  <si>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</si>
  <si>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</si>
  <si>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</si>
  <si>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</si>
  <si>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</si>
  <si>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</si>
  <si>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</si>
  <si>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</si>
  <si>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</si>
  <si>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</si>
  <si>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</si>
  <si>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</si>
  <si>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</si>
  <si>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</si>
  <si>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</si>
  <si>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</si>
  <si>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</si>
  <si>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</si>
  <si>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</si>
  <si>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</si>
  <si>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</si>
  <si>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</si>
  <si>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</si>
  <si>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</si>
  <si>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</si>
  <si>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</si>
  <si>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</si>
  <si>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</si>
  <si>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</si>
  <si>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</si>
  <si>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</si>
  <si>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</si>
  <si>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</si>
  <si>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</si>
  <si>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</si>
  <si>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</si>
  <si>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</si>
  <si>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</si>
  <si>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</si>
  <si>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</si>
  <si>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</si>
  <si>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</si>
  <si>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</si>
  <si>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</si>
  <si>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</si>
  <si>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</si>
  <si>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</si>
  <si>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</si>
  <si>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</si>
  <si>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</si>
  <si>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</si>
  <si>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</si>
  <si>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</si>
  <si>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</si>
  <si>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</si>
  <si>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</si>
  <si>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</si>
  <si>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</si>
  <si>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</si>
  <si>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</si>
  <si>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</si>
  <si>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</si>
  <si>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</si>
  <si>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</si>
  <si>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</si>
  <si>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</si>
  <si>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</si>
  <si>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</si>
  <si>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</si>
  <si>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</si>
  <si>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</si>
  <si>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</si>
  <si>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</si>
  <si>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</si>
  <si>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</si>
  <si>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</si>
  <si>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</si>
  <si>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</si>
  <si>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</si>
  <si>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</si>
  <si>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</si>
  <si>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</si>
  <si>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</si>
  <si>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</si>
  <si>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</si>
  <si>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</si>
  <si>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</si>
  <si>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</si>
  <si>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</si>
  <si>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</si>
  <si>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</si>
  <si>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</si>
  <si>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</si>
  <si>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</si>
  <si>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</si>
  <si>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</si>
  <si>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</si>
  <si>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</si>
  <si>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</si>
  <si>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</si>
  <si>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</si>
  <si>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</si>
  <si>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</si>
  <si>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</si>
  <si>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</si>
  <si>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</si>
  <si>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</si>
  <si>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</si>
  <si>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</si>
  <si>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</si>
  <si>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</si>
  <si>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</si>
  <si>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</si>
  <si>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</si>
  <si>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</si>
  <si>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</si>
  <si>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</si>
  <si>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</si>
  <si>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</si>
  <si>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</si>
  <si>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</si>
  <si>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</si>
  <si>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</si>
  <si>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</si>
  <si>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</si>
  <si>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</si>
  <si>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</si>
  <si>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</si>
  <si>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</si>
  <si>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</si>
  <si>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</si>
  <si>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</si>
  <si>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</si>
  <si>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</si>
  <si>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</si>
  <si>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</si>
  <si>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</si>
  <si>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</si>
  <si>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</si>
  <si>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</si>
  <si>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</si>
  <si>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</si>
  <si>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</si>
  <si>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</si>
  <si>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</si>
  <si>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</si>
  <si>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</si>
  <si>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</si>
  <si>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</si>
  <si>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</si>
  <si>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</si>
  <si>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</si>
  <si>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</si>
  <si>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</si>
  <si>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</si>
  <si>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</si>
  <si>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</si>
  <si>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</si>
  <si>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</si>
  <si>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</si>
  <si>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</si>
  <si>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</si>
  <si>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</si>
  <si>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</si>
  <si>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</si>
  <si>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</si>
  <si>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</si>
  <si>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</si>
  <si>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</si>
  <si>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</si>
  <si>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</si>
  <si>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</si>
  <si>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</si>
  <si>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</si>
  <si>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</si>
  <si>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</si>
  <si>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</si>
  <si>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</si>
  <si>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</si>
  <si>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</si>
  <si>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</si>
  <si>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</si>
  <si>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</si>
  <si>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</si>
  <si>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</si>
  <si>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</si>
  <si>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</si>
  <si>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</si>
  <si>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</si>
  <si>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</si>
  <si>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</si>
  <si>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</si>
  <si>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</si>
  <si>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</si>
  <si>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</si>
  <si>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</si>
  <si>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</si>
  <si>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</si>
  <si>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</si>
  <si>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</si>
  <si>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</si>
  <si>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</si>
  <si>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</si>
  <si>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</si>
  <si>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</si>
  <si>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</si>
  <si>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</si>
  <si>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</si>
  <si>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</si>
  <si>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</si>
  <si>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</si>
  <si>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</si>
  <si>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</si>
  <si>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</si>
  <si>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</si>
  <si>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</si>
  <si>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</si>
  <si>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</si>
  <si>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</si>
  <si>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</si>
  <si>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</si>
  <si>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</si>
  <si>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</si>
  <si>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</si>
  <si>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</si>
  <si>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</si>
  <si>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</si>
  <si>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</si>
  <si>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</si>
  <si>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</si>
  <si>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</si>
  <si>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</si>
  <si>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</si>
  <si>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</si>
  <si>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</si>
  <si>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</si>
  <si>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</si>
  <si>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</si>
  <si>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</si>
  <si>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</si>
  <si>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</si>
  <si>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</si>
  <si>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</si>
  <si>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</si>
  <si>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</si>
  <si>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</si>
  <si>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</si>
  <si>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</si>
  <si>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</si>
  <si>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</si>
  <si>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</si>
  <si>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</si>
  <si>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</si>
  <si>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</si>
  <si>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</si>
  <si>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</si>
  <si>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</si>
  <si>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</si>
  <si>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</si>
  <si>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</si>
  <si>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</si>
  <si>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</si>
  <si>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</si>
  <si>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</si>
  <si>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</si>
  <si>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</si>
  <si>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</si>
  <si>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</si>
  <si>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</si>
  <si>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</si>
  <si>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</si>
  <si>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</si>
  <si>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</si>
  <si>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</si>
  <si>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</si>
  <si>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</si>
  <si>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</si>
  <si>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</si>
  <si>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</si>
  <si>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</si>
  <si>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</si>
  <si>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</si>
  <si>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</si>
  <si>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</si>
  <si>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</si>
  <si>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</si>
  <si>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</si>
  <si>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</si>
  <si>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</si>
  <si>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</si>
  <si>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</si>
  <si>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</si>
  <si>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</si>
  <si>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</si>
  <si>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</si>
  <si>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</si>
  <si>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</si>
  <si>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</si>
  <si>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</si>
  <si>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</si>
  <si>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</si>
  <si>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</si>
  <si>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</si>
  <si>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</si>
  <si>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</si>
  <si>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</si>
  <si>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</si>
  <si>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</si>
  <si>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</si>
  <si>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</si>
  <si>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</si>
  <si>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</si>
  <si>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</si>
  <si>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</si>
  <si>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</si>
  <si>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</si>
  <si>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</si>
  <si>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</si>
  <si>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</si>
  <si>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</si>
  <si>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</si>
  <si>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</si>
  <si>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</si>
  <si>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</si>
  <si>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</si>
  <si>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</si>
  <si>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</si>
  <si>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</si>
  <si>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</si>
  <si>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</si>
  <si>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</si>
  <si>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</si>
  <si>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</si>
  <si>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</si>
  <si>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</si>
  <si>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</si>
  <si>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</si>
  <si>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</si>
  <si>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</si>
  <si>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</si>
  <si>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</si>
  <si>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</si>
  <si>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</si>
  <si>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</si>
  <si>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</si>
  <si>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</si>
  <si>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</si>
  <si>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</si>
  <si>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</si>
  <si>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</si>
  <si>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</si>
  <si>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</si>
  <si>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</si>
  <si>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</si>
  <si>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</si>
  <si>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</si>
  <si>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</si>
  <si>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</si>
  <si>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</si>
  <si>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</si>
  <si>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</si>
  <si>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</si>
  <si>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</si>
  <si>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</si>
  <si>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</si>
  <si>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</si>
  <si>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</si>
  <si>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</si>
  <si>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</si>
  <si>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</si>
  <si>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</si>
  <si>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</si>
  <si>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</si>
  <si>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</si>
  <si>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</si>
  <si>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</si>
  <si>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</si>
  <si>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</si>
  <si>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</si>
  <si>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</si>
  <si>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</si>
  <si>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</si>
  <si>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</si>
  <si>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</si>
  <si>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</si>
  <si>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</si>
  <si>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</si>
  <si>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</si>
  <si>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</si>
  <si>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</si>
  <si>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</si>
  <si>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</si>
  <si>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</si>
  <si>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</si>
  <si>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</si>
  <si>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</si>
  <si>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</si>
  <si>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</si>
  <si>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</si>
  <si>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</si>
  <si>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</si>
  <si>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</si>
  <si>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</si>
  <si>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</si>
  <si>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</si>
  <si>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</si>
  <si>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</si>
  <si>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</si>
  <si>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</si>
  <si>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</si>
  <si>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</si>
  <si>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</si>
  <si>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</si>
  <si>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</si>
  <si>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</si>
  <si>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</si>
  <si>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</si>
  <si>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</si>
  <si>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</si>
  <si>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</si>
  <si>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</si>
  <si>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</si>
  <si>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</si>
  <si>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</si>
  <si>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</si>
  <si>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</si>
  <si>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</si>
  <si>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</si>
  <si>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</si>
  <si>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</si>
  <si>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</si>
  <si>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</si>
  <si>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</si>
  <si>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</si>
  <si>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</si>
  <si>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</si>
  <si>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</si>
  <si>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</si>
  <si>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</si>
  <si>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</si>
  <si>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</si>
  <si>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</si>
  <si>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</si>
  <si>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</si>
  <si>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</si>
  <si>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</si>
  <si>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</si>
  <si>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</si>
  <si>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</si>
  <si>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</si>
  <si>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</si>
  <si>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</si>
  <si>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</si>
  <si>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</si>
  <si>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</si>
  <si>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</si>
  <si>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</si>
  <si>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</si>
  <si>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</si>
  <si>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</si>
  <si>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</si>
  <si>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</si>
  <si>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</si>
  <si>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</si>
  <si>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</si>
  <si>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</si>
  <si>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</si>
  <si>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</si>
  <si>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</si>
  <si>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</si>
  <si>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</si>
  <si>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</si>
  <si>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</si>
  <si>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</si>
  <si>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</si>
  <si>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</si>
  <si>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</si>
  <si>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</si>
  <si>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</si>
  <si>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</si>
  <si>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</si>
  <si>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</si>
  <si>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</si>
  <si>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</si>
  <si>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</si>
  <si>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</si>
  <si>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</si>
  <si>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</si>
  <si>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</si>
  <si>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</si>
  <si>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</si>
  <si>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</si>
  <si>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</si>
  <si>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</si>
  <si>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</si>
  <si>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</si>
  <si>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</si>
  <si>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</si>
  <si>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</si>
  <si>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</si>
  <si>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</si>
  <si>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</si>
  <si>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</si>
  <si>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</si>
  <si>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</si>
  <si>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</si>
  <si>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</si>
  <si>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</si>
  <si>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</si>
  <si>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</si>
  <si>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</si>
  <si>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</si>
  <si>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</si>
  <si>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</si>
  <si>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</si>
  <si>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</si>
  <si>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</si>
  <si>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</si>
  <si>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</si>
  <si>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</si>
  <si>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</si>
  <si>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</si>
  <si>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</si>
  <si>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</si>
  <si>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</si>
  <si>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</si>
  <si>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</si>
  <si>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</si>
  <si>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</si>
  <si>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</si>
  <si>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</si>
  <si>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</si>
  <si>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</si>
  <si>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</si>
  <si>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</si>
  <si>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</si>
  <si>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</si>
  <si>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</si>
  <si>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</si>
  <si>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</si>
  <si>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</si>
  <si>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</si>
  <si>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</si>
  <si>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</si>
  <si>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</si>
  <si>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</si>
  <si>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</si>
  <si>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</si>
  <si>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</si>
  <si>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</si>
  <si>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</si>
  <si>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</si>
  <si>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</si>
  <si>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</si>
  <si>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</si>
  <si>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</si>
  <si>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</si>
  <si>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</si>
  <si>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</si>
  <si>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</si>
  <si>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</si>
  <si>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</si>
  <si>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</si>
  <si>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</si>
  <si>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</si>
  <si>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</si>
  <si>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</si>
  <si>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</si>
  <si>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</si>
  <si>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</si>
  <si>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</si>
  <si>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</si>
  <si>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</si>
  <si>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</si>
  <si>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</si>
  <si>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</si>
  <si>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</si>
  <si>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</si>
  <si>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</si>
  <si>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</si>
  <si>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</si>
  <si>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</si>
  <si>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</si>
  <si>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</si>
  <si>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</si>
  <si>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</si>
  <si>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</si>
  <si>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</si>
  <si>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</si>
  <si>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</si>
  <si>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</si>
  <si>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</si>
  <si>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</si>
  <si>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</si>
  <si>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</si>
  <si>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</si>
  <si>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</si>
  <si>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</si>
  <si>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</si>
  <si>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</si>
  <si>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</si>
  <si>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</si>
  <si>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</si>
  <si>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</si>
  <si>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</si>
  <si>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</si>
  <si>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</si>
  <si>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</si>
  <si>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</si>
  <si>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</si>
  <si>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</si>
  <si>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</si>
  <si>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</si>
  <si>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</si>
  <si>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</si>
  <si>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</si>
  <si>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</si>
  <si>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</si>
  <si>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</si>
  <si>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</si>
  <si>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</si>
  <si>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</si>
  <si>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</si>
  <si>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</si>
  <si>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</si>
  <si>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</si>
  <si>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</si>
  <si>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</si>
  <si>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</si>
  <si>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</si>
  <si>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</si>
  <si>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</si>
  <si>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</si>
  <si>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</si>
  <si>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</si>
  <si>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</si>
  <si>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</si>
  <si>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</si>
  <si>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</si>
  <si>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</si>
  <si>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</si>
  <si>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</si>
  <si>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</si>
  <si>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</si>
  <si>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</si>
  <si>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</si>
  <si>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</si>
  <si>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</si>
  <si>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</si>
  <si>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</si>
  <si>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</si>
  <si>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</si>
  <si>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</si>
  <si>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</si>
  <si>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</si>
  <si>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</si>
  <si>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</si>
  <si>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</si>
  <si>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</si>
  <si>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</si>
  <si>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</si>
  <si>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</si>
  <si>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</si>
  <si>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</si>
  <si>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</si>
  <si>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</si>
  <si>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</si>
  <si>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</si>
  <si>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</si>
  <si>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</si>
  <si>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</si>
  <si>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</si>
  <si>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</si>
  <si>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</si>
  <si>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</si>
  <si>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</si>
  <si>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</si>
  <si>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</si>
  <si>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</si>
  <si>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</si>
  <si>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</si>
  <si>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</si>
  <si>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</si>
  <si>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</si>
  <si>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</si>
  <si>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</si>
  <si>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</si>
  <si>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</si>
  <si>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</si>
  <si>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</si>
  <si>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</si>
  <si>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</si>
  <si>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</si>
  <si>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</si>
  <si>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</si>
  <si>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</si>
  <si>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</si>
  <si>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</si>
  <si>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</si>
  <si>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</si>
  <si>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</si>
  <si>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</si>
  <si>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</si>
  <si>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</si>
  <si>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</si>
  <si>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</si>
  <si>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</si>
  <si>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</si>
  <si>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</si>
  <si>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</si>
  <si>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</si>
  <si>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</si>
  <si>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</si>
  <si>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</si>
  <si>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</si>
  <si>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</si>
  <si>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</si>
  <si>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</si>
  <si>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</si>
  <si>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</si>
  <si>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</si>
  <si>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</si>
  <si>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</si>
  <si>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</si>
  <si>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</si>
  <si>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</si>
  <si>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</si>
  <si>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</si>
  <si>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</si>
  <si>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</si>
  <si>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</si>
  <si>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</si>
  <si>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</si>
  <si>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</si>
  <si>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</si>
  <si>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</si>
  <si>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</si>
  <si>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</si>
  <si>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</si>
  <si>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</si>
  <si>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</si>
  <si>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</si>
  <si>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</si>
  <si>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</si>
  <si>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</si>
  <si>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</si>
  <si>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</si>
  <si>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</si>
  <si>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</si>
  <si>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</si>
  <si>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</si>
  <si>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</si>
  <si>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</si>
  <si>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</si>
  <si>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</si>
  <si>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</si>
  <si>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</si>
  <si>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</si>
  <si>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</si>
  <si>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</si>
  <si>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</si>
  <si>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</si>
  <si>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</si>
  <si>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</si>
  <si>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</si>
  <si>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</si>
  <si>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</si>
  <si>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</si>
  <si>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</si>
  <si>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</si>
  <si>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</si>
  <si>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</si>
  <si>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</si>
  <si>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</si>
  <si>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</si>
  <si>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</si>
  <si>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</si>
  <si>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</si>
  <si>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</si>
  <si>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</si>
  <si>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</si>
  <si>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</si>
  <si>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</si>
  <si>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</si>
  <si>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</si>
  <si>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</si>
  <si>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</si>
  <si>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</si>
  <si>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</si>
  <si>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</si>
  <si>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</si>
  <si>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</si>
  <si>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</si>
  <si>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</si>
  <si>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</si>
  <si>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</si>
  <si>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</si>
  <si>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</si>
  <si>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</si>
  <si>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</si>
  <si>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</si>
  <si>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</si>
  <si>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</si>
  <si>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</si>
  <si>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</si>
  <si>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</si>
  <si>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</si>
  <si>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</si>
  <si>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</si>
  <si>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</si>
  <si>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</si>
  <si>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</si>
  <si>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</si>
  <si>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</si>
  <si>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</si>
  <si>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</si>
  <si>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</si>
  <si>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</si>
  <si>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</si>
  <si>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</si>
  <si>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</si>
  <si>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</si>
  <si>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</si>
  <si>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</si>
  <si>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</si>
  <si>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</si>
  <si>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</si>
  <si>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</si>
  <si>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</si>
  <si>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</si>
  <si>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</si>
  <si>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</si>
  <si>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</si>
  <si>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</si>
  <si>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</si>
  <si>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</si>
  <si>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</si>
  <si>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</si>
  <si>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</si>
  <si>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</si>
  <si>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</si>
  <si>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</si>
  <si>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</si>
  <si>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</si>
  <si>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</si>
  <si>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</si>
  <si>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</si>
  <si>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</si>
  <si>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</si>
  <si>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</si>
  <si>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</si>
  <si>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</si>
  <si>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</si>
  <si>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</si>
  <si>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</si>
  <si>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</si>
  <si>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</si>
  <si>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</si>
  <si>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</si>
  <si>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</si>
  <si>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</si>
  <si>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</si>
  <si>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</si>
  <si>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</si>
  <si>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</si>
  <si>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</si>
  <si>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</si>
  <si>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</si>
  <si>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</si>
  <si>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</si>
  <si>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</si>
  <si>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</si>
  <si>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</si>
  <si>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</si>
  <si>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</si>
  <si>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</si>
  <si>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</si>
  <si>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</si>
  <si>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</si>
  <si>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</si>
  <si>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</si>
  <si>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</si>
  <si>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</si>
  <si>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</si>
  <si>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</si>
  <si>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</si>
  <si>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</si>
  <si>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</si>
  <si>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</si>
  <si>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</si>
  <si>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</si>
  <si>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</si>
  <si>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</si>
  <si>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</si>
  <si>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</si>
  <si>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</si>
  <si>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</si>
  <si>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</si>
  <si>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</si>
  <si>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</si>
  <si>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</si>
  <si>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</si>
  <si>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</si>
  <si>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</si>
  <si>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</si>
  <si>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</si>
  <si>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</si>
  <si>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</si>
  <si>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</si>
  <si>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</si>
  <si>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</si>
  <si>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</si>
  <si>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</si>
  <si>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</si>
  <si>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</si>
  <si>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</si>
  <si>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</si>
  <si>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</si>
  <si>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</si>
  <si>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</si>
  <si>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</si>
  <si>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</si>
  <si>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</si>
  <si>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</si>
  <si>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</si>
  <si>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</si>
  <si>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</si>
  <si>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</si>
  <si>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</si>
  <si>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</si>
  <si>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</si>
  <si>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</si>
  <si>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</si>
  <si>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</si>
  <si>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</si>
  <si>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</si>
  <si>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</si>
  <si>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</si>
  <si>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</si>
  <si>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</si>
  <si>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</si>
  <si>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</si>
  <si>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</si>
  <si>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</si>
  <si>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</si>
  <si>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</si>
  <si>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</si>
  <si>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</si>
  <si>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</si>
  <si>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</si>
  <si>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</si>
  <si>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</si>
  <si>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</si>
  <si>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</si>
  <si>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</si>
  <si>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</si>
  <si>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</si>
  <si>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</si>
  <si>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</si>
  <si>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</si>
  <si>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</si>
  <si>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</si>
  <si>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</si>
  <si>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</si>
  <si>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</si>
  <si>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</si>
  <si>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</si>
  <si>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</si>
  <si>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</si>
  <si>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</si>
  <si>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</si>
  <si>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</si>
  <si>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</si>
  <si>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</si>
  <si>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</si>
  <si>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</si>
  <si>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</si>
  <si>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</si>
  <si>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</si>
  <si>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</si>
  <si>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</si>
  <si>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</si>
  <si>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</si>
  <si>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</si>
  <si>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</si>
  <si>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</si>
  <si>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</si>
  <si>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</si>
  <si>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</si>
  <si>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</si>
  <si>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</si>
  <si>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</si>
  <si>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</si>
  <si>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</si>
  <si>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</si>
  <si>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</si>
  <si>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</si>
  <si>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</si>
  <si>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</si>
  <si>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</si>
  <si>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</si>
  <si>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</si>
  <si>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</si>
  <si>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</si>
  <si>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</si>
  <si>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</si>
  <si>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</si>
  <si>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</si>
  <si>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</si>
  <si>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</si>
  <si>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</si>
  <si>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</si>
  <si>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</si>
  <si>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</si>
  <si>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</si>
  <si>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</si>
  <si>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</si>
  <si>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</si>
  <si>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</si>
  <si>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</si>
  <si>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</si>
  <si>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</si>
  <si>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</si>
  <si>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</si>
  <si>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</si>
  <si>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</si>
  <si>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</si>
  <si>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</si>
  <si>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</si>
  <si>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</si>
  <si>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</si>
  <si>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</si>
  <si>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</si>
  <si>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</si>
  <si>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</si>
  <si>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</si>
  <si>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</si>
  <si>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</si>
  <si>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</si>
  <si>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</si>
  <si>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</si>
  <si>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</si>
  <si>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</si>
  <si>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</si>
  <si>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</si>
  <si>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</si>
  <si>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</si>
  <si>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</si>
  <si>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</si>
  <si>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</si>
  <si>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</si>
  <si>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</si>
  <si>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</si>
  <si>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</si>
  <si>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</si>
  <si>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</si>
  <si>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</si>
  <si>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</si>
  <si>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</si>
  <si>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</si>
  <si>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</si>
  <si>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</si>
  <si>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</si>
  <si>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</si>
  <si>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</si>
  <si>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</si>
  <si>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</si>
  <si>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</si>
  <si>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</si>
  <si>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</si>
  <si>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</si>
  <si>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</si>
  <si>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</si>
  <si>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</si>
  <si>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</si>
  <si>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</si>
  <si>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</si>
  <si>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</si>
  <si>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</si>
  <si>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</si>
  <si>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</si>
  <si>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</si>
  <si>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</si>
  <si>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</si>
  <si>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</si>
  <si>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</si>
  <si>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</si>
  <si>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</si>
  <si>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</si>
  <si>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</si>
  <si>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</si>
  <si>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</si>
  <si>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</si>
  <si>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</si>
  <si>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</si>
  <si>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</si>
  <si>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</si>
  <si>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</si>
  <si>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</si>
  <si>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</si>
  <si>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</si>
  <si>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</si>
  <si>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</si>
  <si>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</si>
  <si>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</si>
  <si>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</si>
  <si>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</si>
  <si>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</si>
  <si>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</si>
  <si>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</si>
  <si>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</si>
  <si>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</si>
  <si>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</si>
  <si>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</si>
  <si>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</si>
  <si>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</si>
  <si>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</si>
  <si>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</si>
  <si>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</si>
  <si>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</si>
  <si>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</si>
  <si>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</si>
  <si>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</si>
  <si>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</si>
  <si>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</si>
  <si>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</si>
  <si>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</si>
  <si>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</si>
  <si>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</si>
  <si>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</si>
  <si>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</si>
  <si>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</si>
  <si>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</si>
  <si>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</si>
  <si>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</si>
  <si>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</si>
  <si>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</si>
  <si>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</si>
  <si>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</si>
  <si>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</si>
  <si>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</si>
  <si>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</si>
  <si>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</si>
  <si>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</si>
  <si>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</si>
  <si>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</si>
  <si>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</si>
  <si>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</si>
  <si>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</si>
  <si>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</si>
  <si>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</si>
  <si>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</si>
  <si>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</si>
  <si>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</si>
  <si>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</si>
  <si>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</si>
  <si>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</si>
  <si>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</si>
  <si>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</si>
  <si>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</si>
  <si>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</si>
  <si>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</si>
  <si>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</si>
  <si>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</si>
  <si>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</si>
  <si>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</si>
  <si>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</si>
  <si>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</si>
  <si>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</si>
  <si>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</si>
  <si>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</si>
  <si>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</si>
  <si>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</si>
  <si>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</si>
  <si>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</si>
  <si>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</si>
  <si>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</si>
  <si>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</si>
  <si>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</si>
  <si>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</si>
  <si>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</si>
  <si>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</si>
  <si>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</si>
  <si>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</si>
  <si>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</si>
  <si>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</si>
  <si>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</si>
  <si>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</si>
  <si>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</si>
  <si>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</si>
  <si>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</si>
  <si>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</si>
  <si>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</si>
  <si>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</si>
  <si>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</si>
  <si>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</si>
  <si>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</si>
  <si>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</si>
  <si>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</si>
  <si>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</si>
  <si>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</si>
  <si>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</si>
  <si>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</si>
  <si>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</si>
  <si>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</si>
  <si>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</si>
  <si>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</si>
  <si>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</si>
  <si>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</si>
  <si>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</si>
  <si>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</si>
  <si>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</si>
  <si>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</si>
  <si>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</si>
  <si>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</si>
  <si>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</si>
  <si>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</si>
  <si>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</si>
  <si>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</si>
  <si>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</si>
  <si>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</si>
  <si>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</si>
  <si>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</si>
  <si>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</si>
  <si>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</si>
  <si>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</si>
  <si>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</si>
  <si>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</si>
  <si>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</si>
  <si>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</si>
  <si>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</si>
  <si>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</si>
  <si>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</si>
  <si>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</si>
  <si>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</si>
  <si>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</si>
  <si>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</si>
  <si>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</si>
  <si>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</si>
  <si>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</si>
  <si>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</si>
  <si>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</si>
  <si>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</si>
  <si>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</si>
  <si>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</si>
  <si>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</si>
  <si>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</si>
  <si>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</si>
  <si>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</si>
  <si>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</si>
  <si>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</si>
  <si>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</si>
  <si>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</si>
  <si>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</si>
  <si>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</si>
  <si>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</si>
  <si>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</si>
  <si>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</si>
  <si>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</si>
  <si>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</si>
  <si>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</si>
  <si>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</si>
  <si>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</si>
  <si>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</si>
  <si>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</si>
  <si>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</si>
  <si>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</si>
  <si>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</si>
  <si>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</si>
  <si>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</si>
  <si>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</si>
  <si>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</si>
  <si>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</si>
  <si>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</si>
  <si>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</si>
  <si>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</si>
  <si>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</si>
  <si>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</si>
  <si>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</si>
  <si>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</si>
  <si>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</si>
  <si>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</si>
  <si>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</si>
  <si>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</si>
  <si>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</si>
  <si>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</si>
  <si>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</si>
  <si>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</si>
  <si>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</si>
  <si>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</si>
  <si>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</si>
  <si>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</si>
  <si>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</si>
  <si>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</si>
  <si>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</si>
  <si>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</si>
  <si>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</si>
  <si>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</si>
  <si>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</si>
  <si>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</si>
  <si>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</si>
  <si>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</si>
  <si>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</si>
  <si>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</si>
  <si>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</si>
  <si>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</si>
  <si>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</si>
  <si>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</si>
  <si>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</si>
  <si>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</si>
  <si>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</si>
  <si>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</si>
  <si>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</si>
  <si>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</si>
  <si>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</si>
  <si>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</si>
  <si>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</si>
  <si>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</si>
  <si>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</si>
  <si>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</si>
  <si>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</si>
  <si>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</si>
  <si>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</si>
  <si>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</si>
  <si>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</si>
  <si>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</si>
  <si>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</si>
  <si>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</si>
  <si>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</si>
  <si>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</si>
  <si>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</si>
  <si>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</si>
  <si>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</si>
  <si>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</si>
  <si>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</si>
  <si>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</si>
  <si>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</si>
  <si>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</si>
  <si>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</si>
  <si>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</si>
  <si>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</si>
  <si>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</si>
  <si>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</si>
  <si>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</si>
  <si>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</si>
  <si>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</si>
  <si>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</si>
  <si>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</si>
  <si>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</si>
  <si>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</si>
  <si>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</si>
  <si>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</si>
  <si>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</si>
  <si>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</si>
  <si>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</si>
  <si>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</si>
  <si>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</si>
  <si>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</si>
  <si>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</si>
  <si>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</si>
  <si>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</si>
  <si>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</si>
  <si>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</si>
  <si>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</si>
  <si>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</si>
  <si>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</si>
  <si>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</si>
  <si>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</si>
  <si>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</si>
  <si>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</si>
  <si>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</si>
  <si>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</si>
  <si>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</si>
  <si>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</si>
  <si>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</si>
  <si>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</si>
  <si>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</si>
  <si>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</si>
  <si>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</si>
  <si>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</si>
  <si>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</si>
  <si>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</si>
  <si>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</si>
  <si>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</si>
  <si>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</si>
  <si>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</si>
  <si>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</si>
  <si>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</si>
  <si>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</si>
  <si>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</si>
  <si>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</si>
  <si>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</si>
  <si>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</si>
  <si>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</si>
  <si>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</si>
  <si>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</si>
  <si>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</si>
  <si>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</si>
  <si>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</si>
  <si>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</si>
  <si>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</si>
  <si>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</si>
  <si>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</si>
  <si>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</si>
  <si>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</si>
  <si>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</si>
  <si>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</si>
  <si>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</si>
  <si>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</si>
  <si>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</si>
  <si>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</si>
  <si>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</si>
  <si>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</si>
  <si>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</si>
  <si>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</si>
  <si>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</si>
  <si>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</si>
  <si>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</si>
  <si>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</si>
  <si>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</si>
  <si>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</si>
  <si>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</si>
  <si>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</si>
  <si>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</si>
  <si>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</si>
  <si>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</si>
  <si>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</si>
  <si>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</si>
  <si>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</si>
  <si>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</si>
  <si>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</si>
  <si>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</si>
  <si>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</si>
  <si>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</si>
  <si>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</si>
  <si>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</si>
  <si>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</si>
  <si>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</si>
  <si>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</si>
  <si>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</si>
  <si>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</si>
  <si>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</si>
  <si>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</si>
  <si>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</si>
  <si>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</si>
  <si>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</si>
  <si>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</si>
  <si>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</si>
  <si>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</si>
  <si>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</si>
  <si>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</si>
  <si>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</si>
  <si>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</si>
  <si>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</si>
  <si>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</si>
  <si>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</si>
  <si>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</si>
  <si>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</si>
  <si>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</si>
  <si>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</si>
  <si>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</si>
  <si>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</si>
  <si>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</si>
  <si>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</si>
  <si>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</si>
  <si>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</si>
  <si>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</si>
  <si>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</si>
  <si>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</si>
  <si>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</si>
  <si>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</si>
  <si>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</si>
  <si>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</si>
  <si>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</si>
  <si>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</si>
  <si>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</si>
  <si>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</si>
  <si>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</si>
  <si>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</si>
  <si>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</si>
  <si>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</si>
  <si>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</si>
  <si>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</si>
  <si>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</si>
  <si>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</si>
  <si>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</si>
  <si>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</si>
  <si>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</si>
  <si>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</si>
  <si>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</si>
  <si>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</si>
  <si>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</si>
  <si>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</si>
  <si>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</si>
  <si>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</si>
  <si>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</si>
  <si>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</si>
  <si>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</si>
  <si>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</si>
  <si>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</si>
  <si>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</si>
  <si>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</si>
  <si>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</si>
  <si>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</si>
  <si>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</si>
  <si>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</si>
  <si>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</si>
  <si>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</si>
  <si>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</si>
  <si>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</si>
  <si>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</si>
  <si>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</si>
  <si>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</si>
  <si>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</si>
  <si>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</si>
  <si>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</si>
  <si>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</si>
  <si>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</si>
  <si>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</si>
  <si>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</si>
  <si>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</si>
  <si>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</si>
  <si>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</si>
  <si>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</si>
  <si>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</si>
  <si>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</si>
  <si>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</si>
  <si>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</si>
  <si>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</si>
  <si>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</si>
  <si>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</si>
  <si>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</si>
  <si>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</si>
  <si>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</si>
  <si>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</si>
  <si>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</si>
  <si>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</si>
  <si>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</si>
  <si>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</si>
  <si>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</si>
  <si>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</si>
  <si>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</si>
  <si>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</si>
  <si>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</si>
  <si>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</si>
  <si>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</si>
  <si>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</si>
  <si>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</si>
  <si>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</si>
  <si>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</si>
  <si>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</si>
  <si>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</si>
  <si>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</si>
  <si>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</si>
  <si>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</si>
  <si>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</si>
  <si>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</si>
  <si>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</si>
  <si>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</si>
  <si>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</si>
  <si>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</si>
  <si>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</si>
  <si>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</si>
  <si>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</si>
  <si>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</si>
  <si>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</si>
  <si>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</si>
  <si>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</si>
  <si>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</si>
  <si>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</si>
  <si>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</si>
  <si>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</si>
  <si>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</si>
  <si>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</si>
  <si>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</si>
  <si>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</si>
  <si>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</si>
  <si>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</si>
  <si>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</si>
  <si>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</si>
  <si>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</si>
  <si>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</si>
  <si>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</si>
  <si>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</si>
  <si>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</si>
  <si>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</si>
  <si>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</si>
  <si>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</si>
  <si>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</si>
  <si>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</si>
  <si>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</si>
  <si>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</si>
  <si>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</si>
  <si>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</si>
  <si>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</si>
  <si>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</si>
  <si>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</si>
  <si>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</si>
  <si>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</si>
  <si>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</si>
  <si>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</si>
  <si>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</si>
  <si>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</si>
  <si>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</si>
  <si>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</si>
  <si>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</si>
  <si>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</si>
  <si>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</si>
  <si>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</si>
  <si>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</si>
  <si>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</si>
  <si>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</si>
  <si>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</si>
  <si>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</si>
  <si>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</si>
  <si>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</si>
  <si>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</si>
  <si>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</si>
  <si>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</si>
  <si>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</si>
  <si>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</si>
  <si>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</si>
  <si>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</si>
  <si>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</si>
  <si>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</si>
  <si>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</si>
  <si>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</si>
  <si>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</si>
  <si>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</si>
  <si>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</si>
  <si>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</si>
  <si>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</si>
  <si>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</si>
  <si>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</si>
  <si>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</si>
  <si>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</si>
  <si>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</si>
  <si>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</si>
  <si>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</si>
  <si>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</si>
  <si>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</si>
  <si>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</si>
  <si>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</si>
  <si>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</si>
  <si>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</si>
  <si>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</si>
  <si>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</si>
  <si>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</si>
  <si>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</si>
  <si>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</si>
  <si>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</si>
  <si>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</si>
  <si>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</si>
  <si>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</si>
  <si>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</si>
  <si>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</si>
  <si>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</si>
  <si>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</si>
  <si>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</si>
  <si>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</si>
  <si>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</si>
  <si>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</si>
  <si>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</si>
  <si>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</si>
  <si>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</si>
  <si>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</si>
  <si>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</si>
  <si>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</si>
  <si>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</si>
  <si>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</si>
  <si>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</si>
  <si>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</si>
  <si>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</si>
  <si>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</si>
  <si>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</si>
  <si>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</si>
  <si>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</si>
  <si>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</si>
  <si>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</si>
  <si>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</si>
  <si>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</si>
  <si>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</si>
  <si>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</si>
  <si>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</si>
  <si>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</si>
  <si>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</si>
  <si>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</si>
  <si>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</si>
  <si>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</si>
  <si>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</si>
  <si>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</si>
  <si>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</si>
  <si>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</si>
  <si>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</si>
  <si>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</si>
  <si>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</si>
  <si>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</si>
  <si>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</si>
  <si>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</si>
  <si>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</si>
  <si>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</si>
  <si>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</si>
  <si>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</si>
  <si>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</si>
  <si>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</si>
  <si>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</si>
  <si>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</si>
  <si>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</si>
  <si>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</si>
  <si>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</si>
  <si>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</si>
  <si>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</si>
  <si>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</si>
  <si>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</si>
  <si>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</si>
  <si>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</si>
  <si>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</si>
  <si>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</si>
  <si>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</si>
  <si>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</si>
  <si>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</si>
  <si>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</si>
  <si>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</si>
  <si>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</si>
  <si>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</si>
  <si>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</si>
  <si>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</si>
  <si>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</si>
  <si>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</si>
  <si>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</si>
  <si>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</si>
  <si>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</si>
  <si>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</si>
  <si>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</si>
  <si>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</si>
  <si>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</si>
  <si>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</si>
  <si>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</si>
  <si>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</si>
  <si>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</si>
  <si>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</si>
  <si>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</si>
  <si>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</si>
  <si>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</si>
  <si>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</si>
  <si>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</si>
  <si>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</si>
  <si>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</si>
  <si>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</si>
  <si>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</si>
  <si>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</si>
  <si>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</si>
  <si>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</si>
  <si>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</si>
  <si>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</si>
  <si>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</si>
  <si>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</si>
  <si>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</si>
  <si>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</si>
  <si>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</si>
  <si>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</si>
  <si>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</si>
  <si>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</si>
  <si>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</si>
  <si>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</si>
  <si>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</si>
  <si>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</si>
  <si>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</si>
  <si>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</si>
  <si>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</si>
  <si>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</si>
  <si>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</si>
  <si>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</si>
  <si>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</si>
  <si>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</si>
  <si>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</si>
  <si>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</si>
  <si>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</si>
  <si>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</si>
  <si>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</si>
  <si>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</si>
  <si>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</si>
  <si>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</si>
  <si>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</si>
  <si>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</si>
  <si>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</si>
  <si>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</si>
  <si>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</si>
  <si>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</si>
  <si>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</si>
  <si>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</si>
  <si>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</si>
  <si>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</si>
  <si>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</si>
  <si>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</si>
  <si>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</si>
  <si>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</si>
  <si>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</si>
  <si>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</si>
  <si>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</si>
  <si>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</si>
  <si>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</si>
  <si>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</si>
  <si>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</si>
  <si>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</si>
  <si>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</si>
  <si>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</si>
  <si>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</si>
  <si>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</si>
  <si>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</si>
  <si>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</si>
  <si>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</si>
  <si>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</si>
  <si>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</si>
  <si>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</si>
  <si>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</si>
  <si>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</si>
  <si>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</si>
  <si>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</si>
  <si>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</si>
  <si>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</si>
  <si>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</si>
  <si>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</si>
  <si>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</si>
  <si>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</si>
  <si>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</si>
  <si>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</si>
  <si>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</si>
  <si>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</si>
  <si>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</si>
  <si>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</si>
  <si>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</si>
  <si>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</si>
  <si>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</si>
  <si>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</si>
  <si>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</si>
  <si>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</si>
  <si>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</si>
  <si>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</si>
  <si>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</si>
  <si>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</si>
  <si>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</si>
  <si>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</si>
  <si>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</si>
  <si>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</si>
  <si>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</si>
  <si>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</si>
  <si>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</si>
  <si>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</si>
  <si>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</si>
  <si>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</si>
  <si>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</si>
  <si>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</si>
  <si>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</si>
  <si>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</si>
  <si>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</si>
  <si>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</si>
  <si>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</si>
  <si>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</si>
  <si>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</si>
  <si>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</si>
  <si>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</si>
  <si>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</si>
  <si>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</si>
  <si>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</si>
  <si>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</si>
  <si>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</si>
  <si>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</si>
  <si>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</si>
  <si>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</si>
  <si>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</si>
  <si>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</si>
  <si>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</si>
  <si>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</si>
  <si>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</si>
  <si>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</si>
  <si>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</si>
  <si>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</si>
  <si>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</si>
  <si>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</si>
  <si>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</si>
  <si>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</si>
  <si>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</si>
  <si>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</si>
  <si>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</si>
  <si>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</si>
  <si>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</si>
  <si>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</si>
  <si>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</si>
  <si>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</si>
  <si>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</si>
  <si>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</si>
  <si>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</si>
  <si>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</si>
  <si>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</si>
  <si>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</si>
  <si>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</si>
  <si>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</si>
  <si>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</si>
  <si>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</si>
  <si>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</si>
  <si>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</si>
  <si>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</si>
  <si>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</si>
  <si>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</si>
  <si>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</si>
  <si>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</si>
  <si>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</si>
  <si>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</si>
  <si>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</si>
  <si>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</si>
  <si>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</si>
  <si>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</si>
  <si>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</si>
  <si>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</si>
  <si>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</si>
  <si>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</si>
  <si>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</si>
  <si>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</si>
  <si>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</si>
  <si>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</si>
  <si>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</si>
  <si>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</si>
  <si>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</si>
  <si>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</si>
  <si>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</si>
  <si>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</si>
  <si>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</si>
  <si>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</si>
  <si>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</si>
  <si>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</si>
  <si>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</si>
  <si>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</si>
  <si>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</si>
  <si>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</si>
  <si>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</si>
  <si>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</si>
  <si>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</si>
  <si>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</si>
  <si>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</si>
  <si>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</si>
  <si>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</si>
  <si>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</si>
  <si>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</si>
  <si>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</si>
  <si>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</si>
  <si>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</si>
  <si>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</si>
  <si>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</si>
  <si>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</si>
  <si>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</si>
  <si>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</si>
  <si>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</si>
  <si>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</si>
  <si>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</si>
  <si>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</si>
  <si>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</si>
  <si>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</si>
  <si>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</si>
  <si>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</si>
  <si>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</si>
  <si>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</si>
  <si>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</si>
  <si>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</si>
  <si>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</si>
  <si>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</si>
  <si>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</si>
  <si>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</si>
  <si>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</si>
  <si>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</si>
  <si>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</si>
  <si>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</si>
  <si>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</si>
  <si>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</si>
  <si>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</si>
  <si>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</si>
  <si>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</si>
  <si>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</si>
  <si>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</si>
  <si>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</si>
  <si>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</si>
  <si>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</si>
  <si>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</si>
  <si>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</si>
  <si>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</si>
  <si>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</si>
  <si>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</si>
  <si>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</si>
  <si>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</si>
  <si>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</si>
  <si>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</si>
  <si>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</si>
  <si>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</si>
  <si>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</si>
  <si>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</si>
  <si>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</si>
  <si>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</si>
  <si>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</si>
  <si>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</si>
  <si>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</si>
  <si>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</si>
  <si>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</si>
  <si>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</si>
  <si>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</si>
  <si>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</si>
  <si>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</si>
  <si>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</si>
  <si>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</si>
  <si>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</si>
  <si>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</si>
  <si>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</si>
  <si>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</si>
  <si>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</si>
  <si>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</si>
  <si>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</si>
  <si>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</si>
  <si>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</si>
  <si>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</si>
  <si>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</si>
  <si>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</si>
  <si>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</si>
  <si>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</si>
  <si>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</si>
  <si>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</si>
  <si>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</si>
  <si>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</si>
  <si>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</si>
  <si>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</si>
  <si>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</si>
  <si>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</si>
  <si>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</si>
  <si>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</si>
  <si>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</si>
  <si>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</si>
  <si>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</si>
  <si>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</si>
  <si>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</si>
  <si>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</si>
  <si>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</si>
  <si>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</si>
  <si>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</si>
  <si>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</si>
  <si>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</si>
  <si>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</si>
  <si>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</si>
  <si>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</si>
  <si>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</si>
  <si>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</si>
  <si>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</si>
  <si>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</si>
  <si>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</si>
  <si>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</si>
  <si>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</si>
  <si>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</si>
  <si>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</si>
  <si>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</si>
  <si>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</si>
  <si>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</si>
  <si>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</si>
  <si>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</si>
  <si>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</si>
  <si>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</si>
  <si>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</si>
  <si>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</si>
  <si>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</si>
  <si>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</si>
  <si>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</si>
  <si>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</si>
  <si>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</si>
  <si>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</si>
  <si>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</si>
  <si>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</si>
  <si>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</si>
  <si>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</si>
  <si>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</si>
  <si>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</si>
  <si>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</si>
  <si>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</si>
  <si>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</si>
  <si>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</si>
  <si>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</si>
  <si>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</si>
  <si>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</si>
  <si>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</si>
  <si>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</si>
  <si>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</si>
  <si>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</si>
  <si>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</si>
  <si>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</si>
  <si>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</si>
  <si>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</si>
  <si>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</si>
  <si>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</si>
  <si>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</si>
  <si>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</si>
  <si>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</si>
  <si>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</si>
  <si>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</si>
  <si>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</si>
  <si>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</si>
  <si>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</si>
  <si>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</si>
  <si>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</si>
  <si>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</si>
  <si>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</si>
  <si>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</si>
  <si>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</si>
  <si>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</si>
  <si>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</si>
  <si>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</si>
  <si>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</si>
  <si>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</si>
  <si>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</si>
  <si>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</si>
  <si>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</si>
  <si>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</si>
  <si>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</si>
  <si>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</si>
  <si>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</si>
  <si>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</si>
  <si>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</si>
  <si>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</si>
  <si>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</si>
  <si>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</si>
  <si>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</si>
  <si>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</si>
  <si>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</si>
  <si>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</si>
  <si>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</si>
  <si>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</si>
  <si>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</si>
  <si>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</si>
  <si>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</si>
  <si>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</si>
  <si>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</si>
  <si>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</si>
  <si>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</si>
  <si>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</si>
  <si>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</si>
  <si>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</si>
  <si>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</si>
  <si>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</si>
  <si>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</si>
  <si>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</si>
  <si>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</si>
  <si>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</si>
  <si>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</si>
  <si>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</si>
  <si>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</si>
  <si>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</si>
  <si>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</si>
  <si>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</si>
  <si>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</si>
  <si>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</si>
  <si>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</si>
  <si>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</si>
  <si>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</si>
  <si>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</si>
  <si>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</si>
  <si>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</si>
  <si>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</si>
  <si>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</si>
  <si>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</si>
  <si>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</si>
  <si>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</si>
  <si>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</si>
  <si>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</si>
  <si>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</si>
  <si>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</si>
  <si>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</si>
  <si>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</si>
  <si>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</si>
  <si>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</si>
  <si>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</si>
  <si>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</si>
  <si>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</si>
  <si>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</si>
  <si>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</si>
  <si>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</si>
  <si>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</si>
  <si>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</si>
  <si>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</si>
  <si>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</si>
  <si>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</si>
  <si>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</si>
  <si>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</si>
  <si>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</si>
  <si>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</si>
  <si>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</si>
  <si>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</si>
  <si>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</si>
  <si>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</si>
  <si>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</si>
  <si>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</si>
  <si>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</si>
  <si>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</si>
  <si>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</si>
  <si>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</si>
  <si>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</si>
  <si>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</si>
  <si>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</si>
  <si>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</si>
  <si>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</si>
  <si>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</si>
  <si>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</si>
  <si>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</si>
  <si>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</si>
  <si>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</si>
  <si>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</si>
  <si>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</si>
  <si>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</si>
  <si>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</si>
  <si>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</si>
  <si>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</si>
  <si>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</si>
  <si>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</si>
  <si>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</si>
  <si>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</si>
  <si>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</si>
  <si>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</si>
  <si>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</si>
  <si>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</si>
  <si>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</si>
  <si>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</si>
  <si>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</si>
  <si>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</si>
  <si>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</si>
  <si>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</si>
  <si>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</si>
  <si>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</si>
  <si>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</si>
  <si>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</si>
  <si>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</si>
  <si>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</si>
  <si>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</si>
  <si>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</si>
  <si>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</si>
  <si>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</si>
  <si>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</si>
  <si>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</si>
  <si>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</si>
  <si>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</si>
  <si>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</si>
  <si>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</si>
  <si>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</si>
  <si>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</si>
  <si>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</si>
  <si>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</si>
  <si>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</si>
  <si>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</si>
  <si>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</si>
  <si>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</si>
  <si>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</si>
  <si>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</si>
  <si>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</si>
  <si>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</si>
  <si>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</si>
  <si>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</si>
  <si>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</si>
  <si>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</si>
  <si>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</si>
  <si>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</si>
  <si>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</si>
  <si>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</si>
  <si>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</si>
  <si>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</si>
  <si>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</si>
  <si>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</si>
  <si>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</si>
  <si>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</si>
  <si>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</si>
  <si>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</si>
  <si>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</si>
  <si>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</si>
  <si>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</si>
  <si>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</si>
  <si>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</si>
  <si>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</si>
  <si>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</si>
  <si>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</si>
  <si>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</si>
  <si>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</si>
  <si>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</si>
  <si>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</si>
  <si>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</si>
  <si>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</si>
  <si>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</si>
  <si>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</si>
  <si>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</si>
  <si>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</si>
  <si>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</si>
  <si>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</si>
  <si>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</si>
  <si>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</si>
  <si>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</si>
  <si>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</si>
  <si>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</si>
  <si>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</si>
  <si>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</si>
  <si>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</si>
  <si>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</si>
  <si>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</si>
  <si>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</si>
  <si>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</si>
  <si>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</si>
  <si>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</si>
  <si>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</si>
  <si>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</si>
  <si>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</si>
  <si>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</si>
  <si>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</si>
  <si>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</si>
  <si>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</si>
  <si>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</si>
  <si>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</si>
  <si>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</si>
  <si>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</si>
  <si>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</si>
  <si>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</si>
  <si>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</si>
  <si>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</si>
  <si>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</si>
  <si>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</si>
  <si>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</si>
  <si>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</si>
  <si>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</si>
  <si>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</si>
  <si>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</si>
  <si>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</si>
  <si>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</si>
  <si>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</si>
  <si>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</si>
  <si>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</si>
  <si>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</si>
  <si>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</si>
  <si>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</si>
  <si>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</si>
  <si>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</si>
  <si>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</si>
  <si>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</si>
  <si>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</si>
  <si>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</si>
  <si>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</si>
  <si>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</si>
  <si>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</si>
  <si>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</si>
  <si>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</si>
  <si>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</si>
  <si>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</si>
  <si>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</si>
  <si>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</si>
  <si>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</si>
  <si>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</si>
  <si>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</si>
  <si>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</si>
  <si>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</si>
  <si>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</si>
  <si>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</si>
  <si>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</si>
  <si>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</si>
  <si>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</si>
  <si>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</si>
  <si>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</si>
  <si>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</si>
  <si>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</si>
  <si>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</si>
  <si>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</si>
  <si>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</si>
  <si>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</si>
  <si>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</si>
  <si>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</si>
  <si>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</si>
  <si>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</si>
  <si>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</si>
  <si>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</si>
  <si>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</si>
  <si>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</si>
  <si>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</si>
  <si>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</si>
  <si>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</si>
  <si>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</si>
  <si>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</si>
  <si>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</si>
  <si>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</si>
  <si>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</si>
  <si>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</si>
  <si>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</si>
  <si>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</si>
  <si>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</si>
  <si>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</si>
  <si>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</si>
  <si>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</si>
  <si>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</si>
  <si>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</si>
  <si>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</si>
  <si>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</si>
  <si>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</si>
  <si>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</si>
  <si>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</si>
  <si>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</si>
  <si>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</si>
  <si>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</si>
  <si>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</si>
  <si>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</si>
  <si>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</si>
  <si>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</si>
  <si>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</si>
  <si>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</si>
  <si>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</si>
  <si>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</si>
  <si>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</si>
  <si>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</si>
  <si>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</si>
  <si>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</si>
  <si>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</si>
  <si>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</si>
  <si>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</si>
  <si>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</si>
  <si>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</si>
  <si>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</si>
  <si>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</si>
  <si>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</si>
  <si>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</si>
  <si>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</si>
  <si>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</si>
  <si>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</si>
  <si>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</si>
  <si>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</si>
  <si>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</si>
  <si>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</si>
  <si>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</si>
  <si>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</si>
  <si>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</si>
  <si>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</si>
  <si>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</si>
  <si>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</si>
  <si>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</si>
  <si>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</si>
  <si>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</si>
  <si>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</si>
  <si>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</si>
  <si>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</si>
  <si>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</si>
  <si>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</si>
  <si>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</si>
  <si>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</si>
  <si>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</si>
  <si>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</si>
  <si>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</si>
  <si>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</si>
  <si>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</si>
  <si>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</si>
  <si>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</si>
  <si>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</si>
  <si>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</si>
  <si>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</si>
  <si>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</si>
  <si>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</si>
  <si>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</si>
  <si>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</si>
  <si>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</si>
  <si>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</si>
  <si>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</si>
  <si>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</si>
  <si>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</si>
  <si>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</si>
  <si>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</si>
  <si>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</si>
  <si>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</si>
  <si>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</si>
  <si>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</si>
  <si>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</si>
  <si>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</si>
  <si>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</si>
  <si>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</si>
  <si>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</si>
  <si>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</si>
  <si>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</si>
  <si>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</si>
  <si>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</si>
  <si>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</si>
  <si>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</si>
  <si>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</si>
  <si>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</si>
  <si>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</si>
  <si>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</si>
  <si>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</si>
  <si>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</si>
  <si>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</si>
  <si>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</si>
  <si>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</si>
  <si>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</si>
  <si>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</si>
  <si>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</si>
  <si>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</si>
  <si>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</si>
  <si>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</si>
  <si>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</si>
  <si>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</si>
  <si>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</si>
  <si>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</si>
  <si>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</si>
  <si>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</si>
  <si>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</si>
  <si>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</si>
  <si>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</si>
  <si>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</si>
  <si>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</si>
  <si>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</si>
  <si>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</si>
  <si>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</si>
  <si>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</si>
  <si>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</si>
  <si>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</si>
  <si>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</si>
  <si>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</si>
  <si>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</si>
  <si>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</si>
  <si>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</si>
  <si>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</si>
  <si>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</si>
  <si>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</si>
  <si>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</si>
  <si>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</si>
  <si>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</si>
  <si>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</si>
  <si>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</si>
  <si>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</si>
  <si>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</si>
  <si>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</si>
  <si>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</si>
  <si>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</si>
  <si>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</si>
  <si>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</si>
  <si>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</si>
  <si>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</si>
  <si>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</si>
  <si>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</si>
  <si>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</si>
  <si>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</si>
  <si>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</si>
  <si>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</si>
  <si>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</si>
  <si>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</si>
  <si>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</si>
  <si>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</si>
  <si>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</si>
  <si>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</si>
  <si>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</si>
  <si>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</si>
  <si>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</si>
  <si>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</si>
  <si>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</si>
  <si>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</si>
  <si>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</si>
  <si>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</si>
  <si>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</si>
  <si>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</si>
  <si>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</si>
  <si>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</si>
  <si>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</si>
  <si>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</si>
  <si>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</si>
  <si>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</si>
  <si>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</si>
  <si>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</si>
  <si>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</si>
  <si>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</si>
  <si>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</si>
  <si>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</si>
  <si>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</si>
  <si>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</si>
  <si>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</si>
  <si>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</si>
  <si>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</si>
  <si>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</si>
  <si>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</si>
  <si>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</si>
  <si>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</si>
  <si>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</si>
  <si>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</si>
  <si>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</si>
  <si>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</si>
  <si>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</si>
  <si>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</si>
  <si>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</si>
  <si>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</si>
  <si>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</si>
  <si>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</si>
  <si>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</si>
  <si>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</si>
  <si>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</si>
  <si>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</si>
  <si>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</si>
  <si>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</si>
  <si>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</si>
  <si>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</si>
  <si>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</si>
  <si>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</si>
  <si>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</si>
  <si>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</si>
  <si>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</si>
  <si>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</si>
  <si>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</si>
  <si>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</si>
  <si>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</si>
  <si>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</si>
  <si>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</si>
  <si>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</si>
  <si>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</si>
  <si>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</si>
  <si>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</si>
  <si>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</si>
  <si>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</si>
  <si>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</si>
  <si>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</si>
  <si>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</si>
  <si>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</si>
  <si>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</si>
  <si>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</si>
  <si>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</si>
  <si>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</si>
  <si>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</si>
  <si>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</si>
  <si>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</si>
  <si>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</si>
  <si>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</si>
  <si>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</si>
  <si>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</si>
  <si>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</si>
  <si>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</si>
  <si>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</si>
  <si>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</si>
  <si>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</si>
  <si>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</si>
  <si>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</si>
  <si>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</si>
  <si>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</si>
  <si>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</si>
  <si>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</si>
  <si>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</si>
  <si>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</si>
  <si>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</si>
  <si>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</si>
  <si>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</si>
  <si>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</si>
  <si>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</si>
  <si>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</si>
  <si>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</si>
  <si>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</si>
  <si>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</si>
  <si>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</si>
  <si>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</si>
  <si>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</si>
  <si>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</si>
  <si>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</si>
  <si>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</si>
  <si>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</si>
  <si>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</si>
  <si>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</si>
  <si>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</si>
  <si>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</si>
  <si>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</si>
  <si>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</si>
  <si>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</si>
  <si>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</si>
  <si>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</si>
  <si>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</si>
  <si>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</si>
  <si>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</si>
  <si>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</si>
  <si>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</si>
  <si>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</si>
  <si>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</si>
  <si>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</si>
  <si>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</si>
  <si>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</si>
  <si>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</si>
  <si>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</si>
  <si>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</si>
  <si>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</si>
  <si>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</si>
  <si>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</si>
  <si>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</si>
  <si>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</si>
  <si>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</si>
  <si>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</si>
  <si>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</si>
  <si>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</si>
  <si>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</si>
  <si>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</si>
  <si>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</si>
  <si>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</si>
  <si>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</si>
  <si>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</si>
  <si>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</si>
  <si>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</si>
  <si>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</si>
  <si>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</si>
  <si>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</si>
  <si>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</si>
  <si>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</si>
  <si>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</si>
  <si>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</si>
  <si>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</si>
  <si>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</si>
  <si>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</si>
  <si>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</si>
  <si>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</si>
  <si>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</si>
  <si>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</si>
  <si>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</si>
  <si>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</si>
  <si>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</si>
  <si>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</si>
  <si>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</si>
  <si>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</si>
  <si>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</si>
  <si>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</si>
  <si>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</si>
  <si>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</si>
  <si>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</si>
  <si>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</si>
  <si>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</si>
  <si>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</si>
  <si>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</si>
  <si>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</si>
  <si>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</si>
  <si>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</si>
  <si>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</si>
  <si>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</si>
  <si>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</si>
  <si>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</si>
  <si>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</si>
  <si>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</si>
  <si>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</si>
  <si>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</si>
  <si>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</si>
  <si>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</si>
  <si>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</si>
  <si>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</si>
  <si>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</si>
  <si>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</si>
  <si>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</si>
  <si>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</si>
  <si>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</si>
  <si>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</si>
  <si>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</si>
  <si>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</si>
  <si>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</si>
  <si>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</si>
  <si>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</si>
  <si>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</si>
  <si>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</si>
  <si>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</si>
  <si>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</si>
  <si>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</si>
  <si>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</si>
  <si>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</si>
  <si>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</si>
  <si>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</si>
  <si>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</si>
  <si>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</si>
  <si>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</si>
  <si>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</si>
  <si>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</si>
  <si>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</si>
  <si>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</si>
  <si>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</si>
  <si>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</si>
  <si>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</si>
  <si>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</si>
  <si>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</si>
  <si>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</si>
  <si>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</si>
  <si>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</si>
  <si>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</si>
  <si>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</si>
  <si>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</si>
  <si>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</si>
  <si>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</si>
  <si>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</si>
  <si>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</si>
  <si>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</si>
  <si>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</si>
  <si>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</si>
  <si>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</si>
  <si>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</si>
  <si>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</si>
  <si>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</si>
  <si>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</si>
  <si>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</si>
  <si>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</si>
  <si>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</si>
  <si>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</si>
  <si>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</si>
  <si>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</si>
  <si>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</si>
  <si>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</si>
  <si>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</si>
  <si>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</si>
  <si>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</si>
  <si>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</si>
  <si>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</si>
  <si>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</si>
  <si>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</si>
  <si>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</si>
  <si>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</si>
  <si>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</si>
  <si>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</si>
  <si>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</si>
  <si>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</si>
  <si>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</si>
  <si>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</si>
  <si>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</si>
  <si>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</si>
  <si>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</si>
  <si>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</si>
  <si>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</si>
  <si>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</si>
  <si>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</si>
  <si>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</si>
  <si>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</si>
  <si>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</si>
  <si>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</si>
  <si>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</si>
  <si>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</si>
  <si>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</si>
  <si>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</si>
  <si>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</si>
  <si>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</si>
  <si>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</si>
  <si>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</si>
  <si>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</si>
  <si>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</si>
  <si>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</si>
  <si>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</si>
  <si>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</si>
  <si>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</si>
  <si>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</si>
  <si>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</si>
  <si>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</si>
  <si>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</si>
  <si>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</si>
  <si>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</si>
  <si>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</si>
  <si>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</si>
  <si>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</si>
  <si>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</si>
  <si>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</si>
  <si>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</si>
  <si>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</si>
  <si>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</si>
  <si>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</si>
  <si>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</si>
  <si>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</si>
  <si>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</si>
  <si>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</si>
  <si>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</si>
  <si>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</si>
  <si>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</si>
  <si>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</si>
  <si>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</si>
  <si>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</si>
  <si>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</si>
  <si>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</si>
  <si>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</si>
  <si>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</si>
  <si>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</si>
  <si>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</si>
  <si>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</si>
  <si>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</si>
  <si>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</si>
  <si>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</si>
  <si>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</si>
  <si>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</si>
  <si>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</si>
  <si>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</si>
  <si>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</si>
  <si>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</si>
  <si>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</si>
  <si>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</si>
  <si>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</si>
  <si>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</si>
  <si>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</si>
  <si>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</si>
  <si>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</si>
  <si>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</si>
  <si>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</si>
  <si>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</si>
  <si>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</si>
  <si>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</si>
  <si>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</si>
  <si>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</si>
  <si>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</si>
  <si>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</si>
  <si>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</si>
  <si>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</si>
  <si>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</si>
  <si>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</si>
  <si>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</si>
  <si>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</si>
  <si>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</si>
  <si>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</si>
  <si>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</si>
  <si>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</si>
  <si>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</si>
  <si>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</si>
  <si>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</si>
  <si>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</si>
  <si>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</si>
  <si>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</si>
  <si>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</si>
  <si>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</si>
  <si>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</si>
  <si>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</si>
  <si>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</si>
  <si>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</si>
  <si>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</si>
  <si>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</si>
  <si>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</si>
  <si>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</si>
  <si>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</si>
  <si>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</si>
  <si>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</si>
  <si>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</si>
  <si>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</si>
  <si>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</si>
  <si>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</si>
  <si>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</si>
  <si>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</si>
  <si>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</si>
  <si>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</si>
  <si>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</si>
  <si>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</si>
  <si>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</si>
  <si>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</si>
  <si>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</si>
  <si>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</si>
  <si>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</si>
  <si>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</si>
  <si>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</si>
  <si>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</si>
  <si>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</si>
  <si>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</si>
  <si>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</si>
  <si>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</si>
  <si>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</si>
  <si>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</si>
  <si>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</si>
  <si>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</si>
  <si>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</si>
  <si>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</si>
  <si>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</si>
  <si>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</si>
  <si>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</si>
  <si>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</si>
  <si>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</si>
  <si>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</si>
  <si>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</si>
  <si>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</si>
  <si>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</si>
  <si>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</si>
  <si>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</si>
  <si>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</si>
  <si>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</si>
  <si>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</si>
  <si>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</si>
  <si>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</si>
  <si>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</si>
  <si>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</si>
  <si>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</si>
  <si>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</si>
  <si>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</si>
  <si>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</si>
  <si>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</si>
  <si>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</si>
  <si>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</si>
  <si>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</si>
  <si>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</si>
  <si>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</si>
  <si>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</si>
  <si>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</si>
  <si>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</si>
  <si>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</si>
  <si>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</si>
  <si>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</si>
  <si>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</si>
  <si>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</si>
  <si>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</si>
  <si>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</si>
  <si>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</si>
  <si>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</si>
  <si>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</si>
  <si>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</si>
  <si>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</si>
  <si>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</si>
  <si>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</si>
  <si>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</si>
  <si>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</si>
  <si>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</si>
  <si>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</si>
  <si>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</si>
  <si>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</si>
  <si>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</si>
  <si>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</si>
  <si>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</si>
  <si>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</si>
  <si>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</si>
  <si>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</si>
  <si>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</si>
  <si>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</si>
  <si>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</si>
  <si>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</si>
  <si>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</si>
  <si>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</si>
  <si>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</si>
  <si>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</si>
  <si>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</si>
  <si>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</si>
  <si>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</si>
  <si>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</si>
  <si>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</si>
  <si>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</si>
  <si>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</si>
  <si>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</si>
  <si>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</si>
  <si>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</si>
  <si>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</si>
  <si>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</si>
  <si>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</si>
  <si>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</si>
  <si>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</si>
  <si>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</si>
  <si>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</si>
  <si>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</si>
  <si>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</si>
  <si>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</si>
  <si>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</si>
  <si>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</si>
  <si>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</si>
  <si>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</si>
  <si>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</si>
  <si>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</si>
  <si>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</si>
  <si>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</si>
  <si>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</si>
  <si>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</si>
  <si>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</si>
  <si>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</si>
  <si>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</si>
  <si>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</si>
  <si>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</si>
  <si>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</si>
  <si>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</si>
  <si>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</si>
  <si>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</si>
  <si>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</si>
  <si>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</si>
  <si>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</si>
  <si>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</si>
  <si>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</si>
  <si>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</si>
  <si>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</si>
  <si>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</si>
  <si>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</si>
  <si>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</si>
  <si>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</si>
  <si>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</si>
  <si>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</si>
  <si>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</si>
  <si>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</si>
  <si>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</si>
  <si>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</si>
  <si>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</si>
  <si>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</si>
  <si>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</si>
  <si>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</si>
  <si>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</si>
  <si>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</si>
  <si>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</si>
  <si>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</si>
  <si>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</si>
  <si>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</si>
  <si>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</si>
  <si>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</si>
  <si>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</si>
  <si>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</si>
  <si>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</si>
  <si>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</si>
  <si>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</si>
  <si>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</si>
  <si>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</si>
  <si>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</si>
  <si>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</si>
  <si>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</si>
  <si>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</si>
  <si>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</si>
  <si>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</si>
  <si>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</si>
  <si>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</si>
  <si>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</si>
  <si>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</si>
  <si>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</si>
  <si>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</si>
  <si>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</si>
  <si>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</si>
  <si>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</si>
  <si>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</si>
  <si>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</si>
  <si>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</si>
  <si>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</si>
  <si>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</si>
  <si>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</si>
  <si>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</si>
  <si>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</si>
  <si>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</si>
  <si>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</si>
  <si>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</si>
  <si>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</si>
  <si>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</si>
  <si>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</si>
  <si>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</si>
  <si>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</si>
  <si>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</si>
  <si>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</si>
  <si>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</si>
  <si>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</si>
  <si>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</si>
  <si>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</si>
  <si>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</si>
  <si>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</si>
  <si>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</si>
  <si>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</si>
  <si>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</si>
  <si>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</si>
  <si>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</si>
  <si>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</si>
  <si>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</si>
  <si>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</si>
  <si>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</si>
  <si>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</si>
  <si>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</si>
  <si>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</si>
  <si>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</si>
  <si>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</si>
  <si>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</si>
  <si>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</si>
  <si>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</si>
  <si>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</si>
  <si>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</si>
  <si>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</si>
  <si>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</si>
  <si>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</si>
  <si>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</si>
  <si>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</si>
  <si>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</si>
  <si>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</si>
  <si>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</si>
  <si>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</si>
  <si>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</si>
  <si>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</si>
  <si>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</si>
  <si>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</si>
  <si>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</si>
  <si>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</si>
  <si>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</si>
  <si>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</si>
  <si>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</si>
  <si>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</si>
  <si>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</si>
  <si>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</si>
  <si>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</si>
  <si>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</si>
  <si>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</si>
  <si>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</si>
  <si>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</si>
  <si>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</si>
  <si>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</si>
  <si>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</si>
  <si>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</si>
  <si>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</si>
  <si>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</si>
  <si>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</si>
  <si>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</si>
  <si>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</si>
  <si>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</si>
  <si>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</si>
  <si>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</si>
  <si>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</si>
  <si>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</si>
  <si>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</si>
  <si>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</si>
  <si>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</si>
  <si>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</si>
  <si>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</si>
  <si>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</si>
  <si>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</si>
  <si>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</si>
  <si>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</si>
  <si>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</si>
  <si>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</si>
  <si>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</si>
  <si>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</si>
  <si>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</si>
  <si>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</si>
  <si>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</si>
  <si>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</si>
  <si>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</si>
  <si>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</si>
  <si>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</si>
  <si>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</si>
  <si>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</si>
  <si>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</si>
  <si>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</si>
  <si>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</si>
  <si>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</si>
  <si>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</si>
  <si>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</si>
  <si>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</si>
  <si>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</si>
  <si>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</si>
  <si>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</si>
  <si>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</si>
  <si>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</si>
  <si>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</si>
  <si>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</si>
  <si>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</si>
  <si>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</si>
  <si>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</si>
  <si>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</si>
  <si>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</si>
  <si>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</si>
  <si>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</si>
  <si>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</si>
  <si>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</si>
  <si>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</si>
  <si>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</si>
  <si>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</si>
  <si>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</si>
  <si>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</si>
  <si>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</si>
  <si>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</si>
  <si>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</si>
  <si>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</si>
  <si>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</si>
  <si>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</si>
  <si>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</si>
  <si>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</si>
  <si>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</si>
  <si>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</si>
  <si>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</si>
  <si>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</si>
  <si>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</si>
  <si>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</si>
  <si>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</si>
  <si>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</si>
  <si>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</si>
  <si>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</si>
  <si>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</si>
  <si>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</si>
  <si>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</si>
  <si>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</si>
  <si>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</si>
  <si>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</si>
  <si>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</si>
  <si>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</si>
  <si>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</si>
  <si>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</si>
  <si>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</si>
  <si>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</si>
  <si>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</si>
  <si>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</si>
  <si>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</si>
  <si>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</si>
  <si>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</si>
  <si>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</si>
  <si>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</si>
  <si>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</si>
  <si>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</si>
  <si>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</si>
  <si>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</si>
  <si>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</si>
  <si>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</si>
  <si>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</si>
  <si>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</si>
  <si>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</si>
  <si>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</si>
  <si>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</si>
  <si>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</si>
  <si>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</si>
  <si>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</si>
  <si>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</si>
  <si>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</si>
  <si>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</si>
  <si>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</si>
  <si>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</si>
  <si>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</si>
  <si>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</si>
  <si>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</si>
  <si>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</si>
  <si>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</si>
  <si>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</si>
  <si>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</si>
  <si>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</si>
  <si>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</si>
  <si>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</si>
  <si>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</si>
  <si>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</si>
  <si>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</si>
  <si>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</si>
  <si>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</si>
  <si>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</si>
  <si>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</si>
  <si>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</si>
  <si>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</si>
  <si>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</si>
  <si>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</si>
  <si>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</si>
  <si>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</si>
  <si>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</si>
  <si>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</si>
  <si>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</si>
  <si>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</si>
  <si>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</si>
  <si>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</si>
  <si>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</si>
  <si>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</si>
  <si>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</si>
  <si>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</si>
  <si>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</si>
  <si>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</si>
  <si>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</si>
  <si>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</si>
  <si>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</si>
  <si>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</si>
  <si>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</si>
  <si>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</si>
  <si>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</si>
  <si>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</si>
  <si>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</si>
  <si>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</si>
  <si>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</si>
  <si>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</si>
  <si>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</si>
  <si>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</si>
  <si>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</si>
  <si>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</si>
  <si>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</si>
  <si>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</si>
  <si>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</si>
  <si>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</si>
  <si>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</si>
  <si>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</si>
  <si>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</si>
  <si>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</si>
  <si>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</si>
  <si>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</si>
  <si>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</si>
  <si>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</si>
  <si>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</si>
  <si>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</si>
  <si>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</si>
  <si>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</si>
  <si>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</si>
  <si>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</si>
  <si>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</si>
  <si>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</si>
  <si>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</si>
  <si>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</si>
  <si>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</si>
  <si>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</si>
  <si>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</si>
  <si>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</si>
  <si>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</si>
  <si>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</si>
  <si>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</si>
  <si>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</si>
  <si>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</si>
  <si>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</si>
  <si>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</si>
  <si>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</si>
  <si>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</si>
  <si>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</si>
  <si>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</si>
  <si>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</si>
  <si>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</si>
  <si>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</si>
  <si>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</si>
  <si>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</si>
  <si>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</si>
  <si>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</si>
  <si>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</si>
  <si>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</si>
  <si>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</si>
  <si>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</si>
  <si>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</si>
  <si>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</si>
  <si>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</si>
  <si>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</si>
  <si>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</si>
  <si>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</si>
  <si>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</si>
  <si>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</si>
  <si>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</si>
  <si>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</si>
  <si>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</si>
  <si>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</si>
  <si>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</si>
  <si>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</si>
  <si>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</si>
  <si>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</si>
  <si>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</si>
  <si>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</si>
  <si>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</si>
  <si>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</si>
  <si>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</si>
  <si>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</si>
  <si>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</si>
  <si>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</si>
  <si>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</si>
  <si>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</si>
  <si>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</si>
  <si>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</si>
  <si>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</si>
  <si>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</si>
  <si>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</si>
  <si>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</si>
  <si>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</si>
  <si>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</si>
  <si>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</si>
  <si>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</si>
  <si>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</si>
  <si>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</si>
  <si>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</si>
  <si>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</si>
  <si>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</si>
  <si>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</si>
  <si>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</si>
  <si>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</si>
  <si>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</si>
  <si>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</si>
  <si>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</si>
  <si>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</si>
  <si>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</si>
  <si>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</si>
  <si>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</si>
  <si>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</si>
  <si>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</si>
  <si>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</si>
  <si>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</si>
  <si>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</si>
  <si>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</si>
  <si>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</si>
  <si>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</si>
  <si>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</si>
  <si>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was night access issue / USF area team EM team on the way  150 mins</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</si>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</sst>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321.29618680555723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45984.244612731483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45984.244612731483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45984.244612731483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45984.244612731483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45984.244612731483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45984.244612731483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45984.244612731483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45984.244612731483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45984.244612731483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45984.244612731483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45984.244612731483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45984.244612731483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45984.244612731483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45984.244612731483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45984.244612731483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45984.244612731483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45984.244612731483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45984.244612731483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45984.244612731483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45984.244612731483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45984.244612731483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45984.244612731483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45984.244612731483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45984.244612731483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45984.244612731483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45984.244612731483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45984.244612731483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45984.244612731483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45984.244612731483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45984.244612731483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45984.244612731483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45984.244612731483</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45984.244612731483</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159.24477488426055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45984.244612847222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45984.244612847222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45984.244612847222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45984.244612847222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45984.244612847222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45984.244612847222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45984.244612847222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45984.244612847222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45984.244612847222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45984.244612847222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45984.244612847222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45984.244612847222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45984.244612847222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45984.244612847222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45984.244612847222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45984.244612847222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45984.244612847222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45984.244612847222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45984.244612847222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45984.244612847222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45984.244612847222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45984.244612847222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45984.244612847222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45984.244612847222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45984.244612847222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45984.244612847222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45984.244612847222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45984.244612847222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45984.244612847222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45984.244612847222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45984.244612847222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45984.244612847222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45984.244612847222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45984.244612847222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45984.244612847222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45984.244612847222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45984.244612847222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45984.244612847222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45984.244612847222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45984.244612847222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45984.244612847222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45984.244612847222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45984.244612847222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45984.244612847222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45984.244612847222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45984.244612847222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45984.244612847222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45984.244612847222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45984.244612847222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45984.244612847222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45984.244612847222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45984.244612847222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45984.244612847222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45984.244612847222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45984.244612847222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45984.244612847222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45984.244612847222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45984.244612847222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45984.244612847222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45984.244612847222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45984.244612847222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45984.244612847222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45984.244612847222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45984.244612847222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45984.244612847222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45984.244612847222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45984.244612847222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45984.244612847222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45984.244612847222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45984.244612847222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45984.244612847222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45984.244612847222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45984.244612847222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45984.244612847222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45984.244612847222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45984.244612847222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45984.244612847222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45984.244612847222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45984.244612847222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45984.244612847222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45984.244612847222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45984.244612847222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45984.244612847222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45984.244612847222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45984.244612847222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45984.244612847222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45984.244612847222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45984.244612847222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45984.244612847222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45984.244612847222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45984.244612847222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45984.244612847222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45984.244612847222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45984.244612847222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45984.244612847222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45984.244612847222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45984.244612847222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45984.244612847222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45984.244612847222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45984.244612847222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45984.244612847222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45984.244612847222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45984.244612847222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45984.244612847222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45984.244612847222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45984.244612847222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45984.244612847222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45984.244612847222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45984.244612847222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45984.244612847222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45984.244612847222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45984.244612847222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45984.244612847222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45984.244612847222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45984.244612847222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45984.244612847222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45984.244612847222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45984.244612847222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45984.244612847222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45984.244612847222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45984.244612847222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45984.244612847222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45984.244612847222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45984.244612847222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45984.244612847222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45984.244612847222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45984.244612847222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45984.244612847222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45984.244612847222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45984.244612847222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45984.244612847222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45984.244612847222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45984.244612847222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45984.244612847222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45984.244612847222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45984.244612847222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45984.244612847222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45984.244612847222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45984.244612847222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45984.244612847222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45984.244612847222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45984.244612847222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45984.244612847222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45984.244612847222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45984.244612847222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45984.244612847222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45984.244612847222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45984.244612847222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45984.244612847222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45984.244612847222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45984.244612847222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45984.244612847222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45984.244612847222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45984.244612847222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45984.244612847222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45984.244612847222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45984.244612847222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45984.244612847222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45984.244612847222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45984.244612847222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45984.244612847222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45984.244612847222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45984.244612847222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45984.244612847222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45984.244612847222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45984.244612847222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45984.244612847222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45984.244612847222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45984.244612847222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45984.244612847222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45984.244612847222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45984.244612847222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45984.244612847222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45984.244612847222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45984.244612847222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45984.244612847222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45984.244612847222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45984.244612847222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45984.244612847222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45984.244612847222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45984.244612847222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45984.244612847222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45984.244612847222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45984.244612847222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45984.244612847222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45984.244612847222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45984.244612847222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45984.244612847222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45984.244612847222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45984.244612847222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45984.244612847222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45984.244612847222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45984.244612847222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45984.244612847222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45984.244612847222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45984.244612847222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45984.244612847222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45984.244612847222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45984.244612847222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45984.244612847222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45984.244612847222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45984.244612847222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45984.244612847222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45984.244612847222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45984.244612847222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45984.244612847222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45984.244612847222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45984.244612847222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45984.244612847222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45984.244612847222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45984.244612847222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45984.244612847222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45984.244612847222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45984.244612847222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45984.244612847222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45984.244612847222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45984.244612847222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45984.244612847222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45984.244612847222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45984.244612847222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45984.244612847222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45984.244612847222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45984.244612847222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45984.244612847222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45984.244612847222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45984.244612847222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45984.244612847222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45984.244612847222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45984.244612847222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45984.244612847222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45984.244612847222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45984.244612847222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45984.244612847222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45984.244612847222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45984.244612847222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45984.244612847222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45984.244612847222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45984.244612847222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45984.244612847222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45984.244612847222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45984.244612847222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45984.244612847222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45984.244612847222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45984.244612847222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45984.244612847222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45984.244612847222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45984.244612847222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45984.244612847222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45984.244612847222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45984.244612847222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45984.244612847222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45984.244612847222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45984.244612847222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45984.244612847222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45984.244612847222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45984.244612847222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45984.244612847222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45984.244612847222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45984.244612847222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45984.244612847222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45984.244612847222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45984.244612847222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45984.244612847222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45984.244612847222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45984.244612847222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45984.244612847222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45984.244612847222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45984.244612847222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45984.244612847222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45984.244612847222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45984.244612847222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45984.244612847222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45984.244612847222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45984.244612847222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45984.244612847222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45984.244612847222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45984.244612847222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45984.244612847222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45984.244612847222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45984.244612847222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45984.244612847222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45984.244612847222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45984.244612847222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45984.244612847222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45984.244612847222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45984.244612847222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45984.244612847222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45984.244612847222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45984.244612847222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45984.244612847222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45984.244612847222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45984.244612847222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45984.244612847222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45984.244612847222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45984.244612847222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45984.244612847222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45984.244612847222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45984.244612847222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45984.244612847222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45984.244612847222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45984.244612847222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45984.244612847222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45984.244612847222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45984.244612847222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45984.244612847222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45984.244612847222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45984.244612847222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45984.244612847222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45984.244612847222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45984.244612847222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45984.244612847222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45984.244612847222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45984.244612847222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45984.244612847222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45984.244612847222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45984.244612847222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45984.244612847222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45984.244612847222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45984.244612847222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45984.244612847222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45984.244612847222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45984.244612847222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45984.244612847222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45984.244612847222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45984.244612847222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45984.244612847222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45984.244612847222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45984.244612847222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45984.244612847222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45984.244612847222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45984.244612847222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45984.244612847222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45984.244612847222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45984.244612847222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45984.244612847222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45984.244612847222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45984.244612847222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45984.244612847222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45984.244612847222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45984.244612847222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45984.244612847222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45984.244612847222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45984.244612847222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45984.244612847222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45984.244612847222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45984.244612847222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45984.244612847222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45984.244612847222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45984.244612847222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45984.244612847222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45984.244612847222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45984.244612847222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45984.244612847222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45984.244612847222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45984.244612847222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45984.244612847222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45984.244612847222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45984.244612847222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45984.244612847222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45984.244612847222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45984.244612847222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45984.244612847222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45984.244612847222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45984.244612847222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45984.244612847222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45984.244612847222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45984.244612847222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45984.244612847222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45984.244612847222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45984.244612847222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45984.244612847222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45984.244612847222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45984.244612847222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45984.244612847222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45984.244612847222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45984.244612847222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45984.244612847222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45984.244612847222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45984.244612847222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45984.244612847222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45984.244612847222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45984.244612847222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45984.244612847222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45984.244612847222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45984.244612847222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45984.244612847222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45984.244612847222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45984.244612847222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45984.244612847222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45984.244612847222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45984.244612847222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45984.244612847222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45984.244612847222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45984.244612847222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45984.244612847222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45984.244612847222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45984.244612847222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45984.244612847222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45984.244612847222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45984.244612847222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45984.244612847222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45984.244612847222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45984.244612847222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45984.244612847222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45984.244612847222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45984.244612847222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45984.244612847222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45984.244612847222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45984.244612847222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45984.244612847222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45984.244612847222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45984.244612847222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45984.244612847222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45984.244612847222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45984.244612847222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45984.244612847222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45984.244612847222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45984.244612847222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45984.244612847222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45984.244612847222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45984.244612847222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45984.244612847222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45984.244612847222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45984.244612847222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45984.244612847222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45984.244612847222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45984.244612847222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45984.244612847222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45984.244612847222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45984.244612847222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45984.244612847222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45984.244612847222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45984.244612847222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45984.244612847222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45984.244612847222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45984.244612847222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45984.244612847222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45984.244612847222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45984.244612847222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45984.244612847222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45984.244612847222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45984.244612847222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45984.244612847222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45984.244612847222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45984.244612847222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45984.244612847222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45984.244612847222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45984.244612847222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45984.244612847222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45984.244612847222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45984.244612847222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45984.244612847222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45984.244612847222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45984.244612847222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45984.244612847222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45984.244612847222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45984.244612847222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45984.244612847222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45984.244612847222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45984.244612847222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45984.244612847222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45984.244612847222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45984.244612847222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45984.244612847222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45984.244612847222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45984.244612847222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45984.244612847222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45984.244612847222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45984.244612847222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45984.244612847222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45984.244612847222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45984.244612847222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45984.244612847222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45984.244612847222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45984.244612847222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45984.244612847222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45984.244612847222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45984.244612847222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45984.244612847222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45984.244612847222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45984.244612847222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45984.244612847222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45984.244612847222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45984.244612847222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45984.244612847222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45984.244612847222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45984.244612847222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45984.244612847222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45984.244612847222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45984.244612847222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45984.244612847222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45984.244612847222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45984.244612847222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45984.244612847222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45984.244612847222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45984.244612847222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45984.244612847222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45984.244612847222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45984.244612847222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45984.244612847222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45984.244612847222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45984.244612847222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45984.244612847222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45984.244612847222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45984.244612847222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45984.244612847222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45984.244612847222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45984.244612847222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45984.244612847222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45984.244612847222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45984.244612847222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45984.244612847222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45984.244612847222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45984.244612847222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45984.244612847222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45984.244612847222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45984.244612847222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45984.244612847222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45984.244612847222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45984.244612847222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45984.244612847222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45984.244612847222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45984.244612847222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45984.244612847222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45984.244612847222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45984.244612847222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45984.244612847222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45984.244612847222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45984.244612847222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45984.244612847222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45984.244612847222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45984.244612847222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45984.244612847222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45984.244612847222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45984.244612847222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45984.244612847222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45984.244612847222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45984.244612847222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45984.244612847222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45984.244612847222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45984.244612847222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45984.244612847222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45984.244612847222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45984.244612847222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45984.244612847222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45984.244612847222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45984.244612847222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45984.244612847222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45984.244612847222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45984.244612847222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45984.244612847222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45984.244612847222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45984.244612847222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45984.244612847222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45984.244612847222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45984.244612847222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45984.244612847222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45984.244612847222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45984.244612847222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45984.244612847222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45984.244612847222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45984.244612847222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45984.244612847222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45984.244612847222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45984.244612847222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45984.244612847222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45984.244612847222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45984.244612847222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45984.244612847222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45984.244612847222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45984.244612847222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45984.244612847222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45984.244612847222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45984.244612847222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45984.244612847222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45984.244612847222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45984.244612847222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45984.244612847222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45984.244612847222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45984.244612847222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45984.244612847222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45984.244612847222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45984.244612847222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45984.244612847222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45984.244612847222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45984.244612847222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45984.244612847222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45984.244612847222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45984.244612847222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45984.244612847222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45984.244612847222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45984.244612847222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45984.244612847222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45984.244612847222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45984.244612847222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45984.244612847222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45984.244612847222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45984.244612847222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45984.244612847222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45984.244612847222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45984.244612847222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45984.244612847222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45984.244612847222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45984.244612847222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45984.244612847222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45984.244612847222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45984.244612847222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45984.244612847222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45984.244612847222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45984.244612847222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45984.244612847222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45984.244612847222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45984.244612847222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45984.244612847222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45984.244612847222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45984.244612847222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45984.244612847222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45984.244612847222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45984.244612847222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45984.244612847222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45984.244612847222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45984.244612847222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45984.244612847222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45984.244612847222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45984.244612847222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45984.244612847222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45984.244612847222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45984.244612847222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45984.244612847222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45984.244612847222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45984.244612847222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45984.244612847222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45984.244612847222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45984.244612847222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45984.244612847222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45984.244612847222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45984.244612847222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45984.244612847222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45984.244612847222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45984.244612847222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45984.244612847222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45984.244612847222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45984.244612847222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45984.244612847222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45984.244612847222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45984.244612847222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45984.244612847222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45984.244612847222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45984.244612847222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45984.244612847222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45984.244612847222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45984.244612847222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45984.244612847222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45984.244612847222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45984.244612847222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45984.244612847222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45984.244612847222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45984.244612847222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45984.244612847222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45984.244612847222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45984.244612847222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45984.244612847222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45984.244612847222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45984.244612847222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45984.244612847222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45984.244612847222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45984.244612847222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45984.244612847222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45984.244612847222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45984.244612847222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45984.244612847222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45984.244612847222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45984.244612847222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45984.244612847222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45984.244612847222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45984.244612847222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45984.244612847222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45984.244612847222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45984.244612847222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45984.244612847222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45984.244612847222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45984.244612847222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45984.244612847222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45984.244612847222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45984.244612847222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45984.244612847222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45984.244612847222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45984.244612847222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45984.244612847222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45984.244612847222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45984.244612847222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45984.244612847222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45984.244612847222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45984.244612847222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45984.244612847222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45984.244612847222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45984.244612847222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45984.244612847222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45984.244612847222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45984.244612847222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45984.244612847222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45984.244612847222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45984.244612847222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45984.244612847222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45984.244612847222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45984.244612847222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45984.244612847222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45984.244612847222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45984.244612847222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45984.244612847222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45984.244612847222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45984.244612847222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45984.244612847222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45984.244612847222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45984.244612847222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45984.244612847222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45984.244612847222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45984.244612847222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45984.244612847222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45984.244612847222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45984.244612847222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45984.244612847222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45984.244612847222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45984.244612847222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45984.244612847222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45984.244612847222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45984.244612847222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45984.244612847222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45984.244612847222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45984.244612847222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45984.244612847222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45984.244612847222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45984.244612847222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45984.244612847222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45984.244612847222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45984.244612847222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45984.244612847222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45984.244612847222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45984.244612847222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45984.244612847222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45984.244612847222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45984.244612847222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45984.244612847222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45984.244612847222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45984.244612847222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45984.244612847222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45984.244612847222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45984.244612847222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45984.244612847222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45984.244612847222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45984.244612847222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45984.244612847222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45984.244612847222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45984.244612847222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45984.244612847222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45984.244612847222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45984.244612847222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45984.244612847222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45984.244612847222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45984.244612847222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45984.244612847222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45984.244612847222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45984.244612847222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45984.244612847222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45984.244612847222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45984.244612847222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45984.244612847222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45984.244612847222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45984.244612847222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45984.244612847222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45984.244612847222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45984.244612847222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45984.244612847222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45984.244612847222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45984.244612847222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45984.244612847222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45984.244612847222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45984.244612847222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45984.244612847222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45984.244612847222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45984.244612847222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45984.244612847222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45984.244612847222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45984.244612847222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45984.244612847222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45984.244612847222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45984.244612847222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45984.244612847222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45984.244612847222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45984.244612847222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45984.244612847222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45984.244612847222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45984.244612847222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45984.244612847222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45984.244612847222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45984.244612847222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45984.244612847222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45984.244612847222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45984.244612847222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45984.244612847222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45984.244612847222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45984.244612847222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45984.244612847222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45984.244612847222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45984.244612847222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45984.244612847222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45984.244612847222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45984.244612847222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45984.244612847222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45984.244612847222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45984.244612847222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45984.244612847222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45984.244612847222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45984.244612847222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45984.244612847222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45984.244612847222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45984.244612847222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45984.244612847222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45984.244612847222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45984.244612847222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45984.244612847222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45984.244612847222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45984.244612847222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45984.244612847222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45984.244612847222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45984.244612847222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45984.244612847222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45984.244612847222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45984.244612847222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45984.244612847222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45984.244612847222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45984.244612847222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45984.244612847222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45984.244612847222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45984.244612847222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45984.244612847222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45984.244612847222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45984.244612847222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45984.244612847222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45984.244612847222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45984.244612847222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45984.244612847222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45984.244612847222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45984.244612847222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45984.244612847222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45984.244612847222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45984.244612847222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45984.244612847222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45984.244612847222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45984.244612847222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45984.244612847222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45984.244612847222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45984.244612847222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45984.244612847222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45984.244612847222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45984.244612847222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45984.244612847222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45984.244612847222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45984.244612847222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45984.244612847222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45984.244612847222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45984.244612847222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45984.244612847222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45984.244612847222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45984.244612847222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45984.244612847222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45984.244612847222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45984.244612847222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45984.244612847222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45984.244612847222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45984.244612847222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45984.244612847222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45984.244612847222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45984.244612847222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45984.244612847222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45984.244612847222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45984.244612847222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45984.244612847222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45984.244612847222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45984.244612847222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45984.244612847222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45984.244612847222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45984.244612847222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45984.244612847222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45984.244612847222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45984.244612847222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45984.244612847222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45984.244612847222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45984.244612847222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45984.244612847222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45984.244612847222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45984.244612847222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45984.244612847222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45984.244612847222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45984.244612847222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45984.244612847222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45984.244612847222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45984.244612847222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45984.244612847222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45984.244612847222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45984.244612847222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45984.244612847222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45984.244612847222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45984.244612847222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45984.244612847222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45984.244612847222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45984.244612847222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45984.244612847222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45984.244612847222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45984.244612847222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45984.244612847222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45984.244612847222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45984.244612847222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45984.244612847222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45984.244612847222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45984.244612847222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45984.244612847222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45984.244612847222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45984.244612847222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45984.244612847222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45984.244612847222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45984.244612847222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45984.244612847222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45984.244612847222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45984.244612847222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45984.244612847222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45984.244612847222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45984.244612847222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45984.244612847222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45984.244612847222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45984.244612847222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45984.244612847222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45984.244612847222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45984.244612847222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45984.244612847222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45984.244612847222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45984.244612847222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45984.244612847222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45984.244612847222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45984.244612847222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45984.244612847222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45984.244612847222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45984.244612847222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45984.244612847222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45984.244612847222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45984.244612847222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45984.244612847222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45984.244612847222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45984.244612847222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45984.244612847222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45984.244612847222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45984.244612847222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45984.244612847222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45984.244612847222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45984.244612847222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45984.244612847222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45984.244612847222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45984.244612847222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45984.244612847222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45984.244612847222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45984.244612847222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45984.244612847222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45984.244612847222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45984.244612847222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45984.244612847222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45984.244612847222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45984.244612847222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45984.244612847222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45984.244612847222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45984.244612847222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45984.244612847222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45984.244612847222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45984.244612847222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45984.244612847222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45984.244612847222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45984.244612847222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45984.244612847222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45984.244612847222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45984.244612847222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45984.244612847222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45984.244612847222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45984.244612847222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45984.244612847222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45984.244612847222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45984.244612847222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45984.244612847222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45984.244612847222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45984.244612847222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45984.244612847222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45984.244612847222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45984.244612847222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45984.244612847222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45984.244612847222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45984.244612847222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45984.244612847222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45984.244612847222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45984.244612847222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45984.244612847222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45984.244612847222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45984.244612847222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45984.244612847222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45984.244612847222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45984.244612847222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45984.244612847222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45984.244612847222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45984.244612847222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45984.244612847222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45984.244612847222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45984.244612847222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45984.244612847222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45984.244612847222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45984.244612847222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45984.244612847222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45984.244612847222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45984.244612847222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45984.244612847222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45984.244612847222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45984.244612847222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45984.244612847222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45984.244612847222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45984.244612847222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45984.244612847222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45984.244612847222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45984.244612847222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45984.244612847222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45984.244612847222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45984.244612847222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45984.244612847222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45984.244612847222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45984.244612847222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45984.244612847222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45984.244612847222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45984.244612847222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45984.244612847222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45984.244612847222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45984.244612847222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45984.244612847222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45984.244612847222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45984.244612847222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45984.244612847222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45984.244612847222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45984.244612847222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45984.244612847222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45984.244612847222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45984.244612847222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45984.244612847222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45984.244612847222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45984.244612847222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45984.244612847222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45984.244612847222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45984.244612847222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45984.244612847222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45984.244612847222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45984.244612847222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45984.244612847222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45984.244612847222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45984.244612847222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45984.244612847222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45984.244612847222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45984.244612847222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45984.244612847222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45984.244612847222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45984.244612847222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45984.244612847222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45984.244612847222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45984.244612847222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45984.244612847222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45984.244612847222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45984.244612847222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45984.244612847222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45984.244612847222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45984.244612847222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45984.244612847222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45984.244612847222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45984.244612847222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45984.244612847222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45984.244612847222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45984.244612847222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45984.244612847222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45984.244612847222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45984.244612847222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45984.244612847222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45984.244612847222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45984.244612847222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45984.244612847222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45984.244612847222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45984.244612847222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45984.244612847222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45984.244612847222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45984.244612847222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45984.244612847222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45984.244612847222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45984.244612847222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45984.244612847222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45984.244612847222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45984.244612847222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45984.244612847222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45984.244612847222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45984.244612847222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45984.244612847222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45984.244612847222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45984.244612847222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45984.244612847222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45984.244612847222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45984.244612847222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45984.244612847222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45984.244612847222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45984.244612847222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45984.244612847222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45984.244612847222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45984.244612847222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45984.244612847222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45984.244612847222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45984.244612847222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45984.244612847222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45984.244612847222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45984.244612847222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45984.244612847222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45984.244612847222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280.76389525462582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0.50509895833238261</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45984.244612731483</v>
      </c>
      <c r="H4" s="95">
        <v>45983.94866898148</v>
      </c>
      <c r="I4" s="113" t="str">
        <f>IFERROR(VLOOKUP(D4,DB!A:F,6,0),"")</f>
        <v>Sceco</v>
      </c>
      <c r="J4" s="113" t="str">
        <f>IFERROR(VLOOKUP(D4,DB!A:G,7,0),"")</f>
        <v>In progress</v>
      </c>
      <c r="K4" s="97" t="s">
        <v>39110</v>
      </c>
      <c r="L4" s="91" t="str">
        <f>IFERROR(VLOOKUP(D4,DB!A:I,9,0),"")</f>
        <v>Latis</v>
      </c>
    </row>
    <row r="5" spans="1:16" ht="15" customHeight="1">
      <c r="A5" s="113"/>
      <c r="B5" s="113" t="str">
        <f>IFERROR(VLOOKUP(D5,DB!A:K,11,0),"")</f>
        <v/>
      </c>
      <c r="C5" s="93"/>
      <c r="D5" s="91" t="s">
        <v>39111</v>
      </c>
      <c r="E5" s="94"/>
      <c r="F5" s="95"/>
      <c r="G5" s="96">
        <f ca="1">IFERROR(NOW()-F5,"")</f>
        <v>45984.244612731483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45984.244612731483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45984.244612731483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45984.244612731483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45984.244612731483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45984.244612731483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62" ca="1" si="1">IFERROR(NOW()-F11,"")</f>
        <v>45984.244612847222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45984.244612847222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45984.244612847222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45984.244612847222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45984.244612847222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45984.244612847222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45984.244612847222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45984.244612847222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45984.244612847222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45984.244612847222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45984.244612847222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45984.244612847222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45984.244612847222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45984.244612847222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45984.244612847222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45984.244612847222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45984.244612847222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45984.244612847222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45984.244612847222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45984.244612847222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45984.244612847222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45984.244612847222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45984.244612847222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45984.244612847222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45984.244612847222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45984.244612847222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45984.244612847222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45984.244612847222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45984.244612847222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45984.244612847222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45984.244612847222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45984.244612847222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45984.244612847222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45984.244612847222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45984.244612847222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45984.244612847222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45984.244612847222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45984.244612847222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45984.244612847222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45984.244612847222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45984.244612847222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45984.244612847222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45984.244612847222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45984.244612847222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45984.244612847222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45984.244612847222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45984.244612847222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45984.244612847222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45984.244612847222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45984.244612847222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45984.244612847222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45984.244612847222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2">IFERROR(NOW()-F63,"")</f>
        <v>45984.244612847222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2"/>
        <v>45984.244612847222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45984.244612847222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45984.244612847222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45984.244612847222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45984.244612847222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45984.244612847222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45984.244612847222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45984.244612847222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45984.244612847222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45984.244612847222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45984.244612847222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45984.244612847222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45984.244612847222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45984.244612847222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45984.244612847222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45984.244612847222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45984.244612847222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45984.244612847222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45984.244612847222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45984.244612847222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45984.244612847222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45984.244612847222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45984.244612847222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45984.244612847222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45984.244612847222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45984.244612847222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45984.244612847222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45984.244612847222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45984.244612847222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45984.244612847222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45984.244612847222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45984.244612847222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45984.244612847222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45984.244612847222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45984.244612847222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45984.244612847222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45984.244612847222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45984.244612847222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45984.244612847222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45984.244612847222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45984.244612847222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45984.244612847222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45984.244612847222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45984.244612847222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45984.244612847222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45984.244612847222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45984.244612847222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45984.244612847222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45984.244612847222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45984.244612847222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45984.244612847222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45984.244612847222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45984.244612847222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45984.244612847222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45984.244612847222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45984.244612847222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45984.244612847222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45984.244612847222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45984.244612847222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45984.244612847222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45984.244612847222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45984.244612847222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45984.244612847222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3">IFERROR(NOW()-F127,"")</f>
        <v>45984.244612847222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3"/>
        <v>45984.244612847222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45984.244612847222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45984.244612847222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45984.244612847222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45984.244612847222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45984.244612847222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45984.244612847222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45984.244612847222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45984.244612847222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45984.244612847222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45984.244612847222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45984.244612847222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45984.244612847222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45984.244612847222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45984.244612847222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45984.244612847222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45984.244612847222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45984.244612847222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45984.244612847222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45984.244612847222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45984.244612847222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45984.244612847222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45984.244612847222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45984.244612847222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45984.244612847222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45984.244612847222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45984.244612847222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45984.244612847222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45984.244612847222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45984.244612847222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45984.244612847222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45984.244612847222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45984.244612847222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45984.244612847222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45984.244612847222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45984.244612847222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45984.244612847222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45984.244612847222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45984.244612847222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45984.244612847222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45984.244612847222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45984.244612847222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45984.244612847222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45984.244612847222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45984.244612847222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45984.244612847222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45984.244612847222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45984.244612847222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45984.244612847222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45984.244612847222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45984.244612847222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45984.244612847222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45984.244612847222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45984.244612847222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45984.244612847222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45984.244612847222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45984.244612847222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45984.244612847222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45984.244612847222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45984.244612847222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45984.244612847222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45984.244612847222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45984.244612847222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4">IFERROR(NOW()-F191,"")</f>
        <v>45984.244612847222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4"/>
        <v>45984.244612847222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45984.244612847222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45984.244612847222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45984.244612847222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45984.244612847222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45984.244612847222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45984.244612847222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45984.244612847222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45984.244612847222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45984.244612847222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45984.244612847222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45984.244612847222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45984.244612847222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45984.244612847222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45984.244612847222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45984.244612847222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45984.244612847222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45984.244612847222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45984.244612847222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45984.244612847222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45984.244612847222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45984.244612847222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45984.244612847222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45984.244612847222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45984.244612847222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45984.244612847222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45984.244612847222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45984.244612847222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45984.244612847222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45984.244612847222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45984.244612847222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45984.244612847222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45984.244612847222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45984.244612847222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45984.244612847222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45984.244612847222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45984.244612847222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45984.244612847222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45984.244612847222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45984.244612847222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45984.244612847222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45984.244612847222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45984.244612847222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45984.244612847222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45984.244612847222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45984.244612847222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45984.244612847222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45984.244612847222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45984.244612847222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45984.244612847222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45984.244612847222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45984.244612847222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45984.244612847222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45984.244612847222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45984.244612847222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45984.244612847222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45984.244612847222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45984.244612847222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45984.244612847222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45984.244612847222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45984.244612847222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45984.244612847222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45984.244612847222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5">IFERROR(NOW()-F255,"")</f>
        <v>45984.244612847222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5"/>
        <v>45984.244612847222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45984.244612847222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45984.244612847222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45984.244612847222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45984.244612847222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45984.244612847222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45984.244612847222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45984.244612847222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45984.244612847222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45984.244612847222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45984.244612847222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45984.244612847222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45984.244612847222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45984.244612847222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45984.244612847222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45984.244612847222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45984.244612847222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45984.244612847222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45984.244612847222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45984.244612847222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45984.244612847222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45984.244612847222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45984.244612847222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45984.244612847222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45984.244612847222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45984.244612847222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45984.244612847222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45984.244612847222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45984.244612847222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45984.244612847222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45984.244612847222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45984.244612847222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45984.244612847222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45984.244612847222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45984.244612847222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45984.244612847222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45984.244612847222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45984.244612847222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45984.244612847222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45984.244612847222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45984.244612847222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45984.244612847222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45984.244612847222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45984.244612847222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45984.244612847222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45984.244612847222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45984.244612847222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45984.244612847222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45984.244612847222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45984.244612847222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45984.244612847222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45984.244612847222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45984.244612847222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45984.244612847222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45984.244612847222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45984.244612847222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45984.244612847222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45984.244612847222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45984.244612847222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45984.244612847222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45984.244612847222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45984.244612847222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45984.244612847222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6">IFERROR(NOW()-F319,"")</f>
        <v>45984.244612847222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6"/>
        <v>45984.244612847222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45984.244612847222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45984.244612847222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45984.244612847222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45984.244612847222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45984.244612847222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45984.244612847222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45984.244612847222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45984.244612847222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45984.244612847222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45984.244612847222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45984.244612847222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45984.244612847222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45984.244612847222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45984.244612847222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45984.244612847222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45984.244612847222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45984.244612847222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45984.244612847222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45984.244612847222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45984.244612847222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45984.244612847222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45984.244612847222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45984.244612847222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45984.244612847222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45984.244612847222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45984.244612847222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45984.244612847222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45984.244612847222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45984.244612847222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45984.244612847222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45984.244612847222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45984.244612847222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45984.244612847222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45984.244612847222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45984.244612847222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45984.244612847222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45984.244612847222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45984.244612847222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45984.244612847222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45984.244612847222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45984.244612847222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45984.244612847222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45984.244612847222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45984.244612847222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45984.244612847222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45984.244612847222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45984.244612847222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45984.244612847222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45984.244612847222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45984.244612847222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45984.244612847222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45984.244612847222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45984.244612847222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45984.244612847222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45984.244612847222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45984.244612847222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45984.244612847222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45984.244612847222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45984.244612847222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45984.244612847222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45984.244612847222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45984.244612847222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28" ca="1" si="7">IFERROR(NOW()-F383,"")</f>
        <v>45984.244612847222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7"/>
        <v>45984.244612847222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45984.244612847222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45984.244612847222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45984.244612847222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45984.244612847222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45984.244612847222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45984.244612847222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45984.244612847222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45984.244612847222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45984.244612847222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45984.244612847222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45984.244612847222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45984.244612847222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45984.244612847222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45984.244612847222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45984.244612847222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45984.244612847222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45984.244612847222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45984.244612847222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45984.244612847222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45984.244612847222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45984.244612847222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45984.244612847222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45984.244612847222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45984.244612847222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45984.244612847222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45984.244612847222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45984.244612847222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45984.244612847222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45984.244612847222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45984.244612847222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45984.244612847222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45984.244612847222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45984.244612847222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45984.244612847222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45984.244612847222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45984.244612847222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45984.244612847222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45984.244612847222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45984.244612847222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45984.244612847222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45984.244612847222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45984.244612847222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45984.244612847222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45984.244612847222</v>
      </c>
      <c r="H428" s="95"/>
      <c r="I428" s="113" t="str">
        <f>IFERROR(VLOOKUP(D428,DB!A:F,6,0),"")</f>
        <v/>
      </c>
      <c r="J428" s="113" t="str">
        <f>IFERROR(VLOOKUP(D428,DB!A:G,7,0),"")</f>
        <v/>
      </c>
      <c r="K428" s="97"/>
      <c r="L428" s="91" t="str">
        <f>IFERROR(VLOOKUP(D428,DB!A:I,9,0),"")</f>
        <v/>
      </c>
    </row>
  </sheetData>
  <dataValidations count="2">
    <dataValidation allowBlank="1" showInputMessage="1" showErrorMessage="1" sqref="E1" xr:uid="{A4F81451-56CC-4543-9497-104C4E44EE4B}"/>
    <dataValidation type="list" allowBlank="1" showInputMessage="1" showErrorMessage="1" sqref="E2:E4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92.412552662033704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58.055735532405379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35.583501736109611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6.7298094907455379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2.8713142361084465</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45984.244612847222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45984.244612847222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45984.244612847222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45984.244612847222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45984.244612847222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45984.244612847222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45984.244612847222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45984.244612847222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45984.244612847222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45984.244612847222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45984.244612847222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45984.244612847222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45984.244612847222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45984.244612847222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45984.244612847222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45984.244612847222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45984.244612847222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45984.244612847222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45984.244612847222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45984.244612847222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45984.244612847222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45984.244612847222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45984.244612847222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45984.244612847222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45984.244612847222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45984.244612847222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45984.244612847222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45984.244612847222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45984.244612847222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45984.244612847222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45984.244612847222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45984.244612847222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45984.244612847222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45984.244612847222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45984.244612847222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45984.244612847222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45984.244612847222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45984.244612847222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45984.244612847222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45984.244612847222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45984.244612847222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45984.244612847222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45984.244612847222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45984.244612847222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45984.244612847222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45984.244612847222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45984.244612847222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45984.244612847222</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45984.244612847222</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45984.244612847222</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45984.244612847222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45984.244612847222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45984.244612847222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45984.244612847222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45984.244612847222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45984.244612847222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45984.244612847222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45984.244612847222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45984.244612847222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45984.244612847222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45984.244612847222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45984.244612847222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45984.244612847222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45984.244612847222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45984.244612847222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45984.244612847222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45984.244612847222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45984.244612847222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45984.244612847222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45984.244612847222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45984.244612847222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45984.244612847222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45984.244612847222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45984.244612847222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45984.244612847222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45984.244612847222</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9" ca="1" si="0">IFERROR(NOW()-F2,"-")</f>
        <v>0.30093229166959645</v>
      </c>
      <c r="H2" s="121">
        <v>45983.922696759262</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45984.244612847222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45984.244612847222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45984.244612847222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45984.244612847222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45984.244612847222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45984.244612847222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45984.244612847222</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45984.244612731483</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45984.244612731483</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45984.244612731483</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45984.244612731483</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45984.244612731483</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45984.244612731483</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45984.244612731483</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45984.244612731483</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45984.244612731483</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45984.244612731483</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45984.244612731483</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45984.244612731483</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45984.244612731483</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45984.244612731483</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45984.244612731483</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45984.244612731483</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45984.244612731483</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45984.244612731483</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45984.244612731483</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45984.244612731483</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45984.244612731483</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45984.244612731483</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45984.244612731483</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45984.244612731483</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45984.244612731483</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45984.244612731483</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45984.244612731483</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45984.244612731483</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45984.244612731483</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45984.244612731483</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45984.244612731483</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45984.244612731483</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45984.244612731483</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45984.244612731483</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45984.244612731483</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45984.244612731483</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45984.244612731483</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45984.244612731483</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45984.244612731483</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45984.244612731483</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45984.244612731483</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45984.244612731483</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45984.244612731483</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45984.244612731483</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45984.244612731483</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45984.244612731483</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45984.244612731483</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45984.244612731483</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45984.244612731483</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2025-11-23T02:54:05Z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